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28B28469-171B-4C87-A2C1-D780D072F26A}" xr6:coauthVersionLast="47" xr6:coauthVersionMax="47" xr10:uidLastSave="{00000000-0000-0000-0000-000000000000}"/>
  <bookViews>
    <workbookView xWindow="-28920" yWindow="-120" windowWidth="29040" windowHeight="15990" tabRatio="809" xr2:uid="{00000000-000D-0000-FFFF-FFFF00000000}"/>
  </bookViews>
  <sheets>
    <sheet name="申請書（様式１－１）" sheetId="28" r:id="rId1"/>
    <sheet name="実績高（様式１－２）" sheetId="16" r:id="rId2"/>
    <sheet name="実績高（様式１－２）※選択品目が19以上の場合のみ使用" sheetId="32" r:id="rId3"/>
    <sheet name="自己資本等（様式１－３）" sheetId="24" r:id="rId4"/>
    <sheet name="営業所一覧表（付表）" sheetId="20" r:id="rId5"/>
    <sheet name="営業品目一覧（様式２）" sheetId="23" r:id="rId6"/>
    <sheet name="営業経歴書（様式３）" sheetId="29" r:id="rId7"/>
    <sheet name="委任状（様式４）" sheetId="30" r:id="rId8"/>
    <sheet name="【郵送受付用】受理票（物品）（様式５）" sheetId="27" r:id="rId9"/>
    <sheet name="プルダウン" sheetId="38" state="hidden" r:id="rId10"/>
  </sheets>
  <definedNames>
    <definedName name="_xlnm.Print_Area" localSheetId="8">'【郵送受付用】受理票（物品）（様式５）'!$A$1:$J$44</definedName>
    <definedName name="_xlnm.Print_Area" localSheetId="7">'委任状（様式４）'!$A$1:$K$43</definedName>
    <definedName name="_xlnm.Print_Area" localSheetId="6">'営業経歴書（様式３）'!$A$1:$E$28</definedName>
    <definedName name="_xlnm.Print_Area" localSheetId="4">'営業所一覧表（付表）'!$A$1:$BA$22</definedName>
    <definedName name="_xlnm.Print_Area" localSheetId="5">'営業品目一覧（様式２）'!$A$1:$H$178</definedName>
    <definedName name="_xlnm.Print_Area" localSheetId="3">'自己資本等（様式１－３）'!$A$1:$BV$32</definedName>
    <definedName name="_xlnm.Print_Area" localSheetId="1">'実績高（様式１－２）'!$A$1:$AK$27</definedName>
    <definedName name="_xlnm.Print_Area" localSheetId="2">'実績高（様式１－２）※選択品目が19以上の場合のみ使用'!$A$1:$AK$27</definedName>
    <definedName name="_xlnm.Print_Area" localSheetId="0">'申請書（様式１－１）'!$A$1:$EJ$53</definedName>
    <definedName name="_xlnm.Print_Titles" localSheetId="6">'営業経歴書（様式３）'!$1:$3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7" i="32" l="1"/>
  <c r="K27" i="32"/>
  <c r="W27" i="16"/>
  <c r="S27" i="16"/>
  <c r="O27" i="16"/>
  <c r="K27" i="16"/>
  <c r="F39" i="30" l="1"/>
  <c r="Y6" i="32" l="1"/>
  <c r="Y5" i="32"/>
  <c r="W6" i="32"/>
  <c r="W5" i="32"/>
  <c r="U6" i="32"/>
  <c r="U5" i="32"/>
  <c r="S6" i="32"/>
  <c r="S5" i="32"/>
  <c r="Q6" i="32"/>
  <c r="Q5" i="32"/>
  <c r="O6" i="32"/>
  <c r="O5" i="32"/>
  <c r="M6" i="32"/>
  <c r="M5" i="32"/>
  <c r="K6" i="32"/>
  <c r="K5" i="32"/>
  <c r="BA20" i="24" l="1"/>
  <c r="S27" i="32" l="1"/>
  <c r="F43" i="30"/>
  <c r="BB40" i="28" l="1"/>
  <c r="O2" i="32"/>
  <c r="O27" i="32" l="1"/>
  <c r="BR40" i="28" l="1"/>
  <c r="AL40" i="28"/>
  <c r="V40" i="28"/>
  <c r="AA26" i="32"/>
  <c r="AA25" i="32"/>
  <c r="AA24" i="32"/>
  <c r="AA23" i="32"/>
  <c r="AA22" i="32"/>
  <c r="AA21" i="32"/>
  <c r="AA20" i="32"/>
  <c r="AA19" i="32"/>
  <c r="AA18" i="32"/>
  <c r="AA17" i="32"/>
  <c r="AA16" i="32"/>
  <c r="AA15" i="32"/>
  <c r="AA14" i="32"/>
  <c r="AA13" i="32"/>
  <c r="AA12" i="32"/>
  <c r="AA11" i="32"/>
  <c r="AA10" i="32"/>
  <c r="AA9" i="32"/>
  <c r="AA8" i="32"/>
  <c r="AK1" i="32"/>
  <c r="J166" i="23"/>
  <c r="I166" i="23" s="1"/>
  <c r="J165" i="23"/>
  <c r="I165" i="23" s="1"/>
  <c r="J163" i="23"/>
  <c r="I163" i="23" s="1"/>
  <c r="J160" i="23"/>
  <c r="I160" i="23" s="1"/>
  <c r="J158" i="23"/>
  <c r="I158" i="23" s="1"/>
  <c r="J153" i="23"/>
  <c r="I153" i="23" s="1"/>
  <c r="J149" i="23"/>
  <c r="I149" i="23" s="1"/>
  <c r="J143" i="23"/>
  <c r="I143" i="23" s="1"/>
  <c r="J141" i="23"/>
  <c r="I141" i="23" s="1"/>
  <c r="J136" i="23"/>
  <c r="I136" i="23" s="1"/>
  <c r="J132" i="23"/>
  <c r="I132" i="23" s="1"/>
  <c r="J123" i="23"/>
  <c r="I123" i="23" s="1"/>
  <c r="J119" i="23"/>
  <c r="I119" i="23" s="1"/>
  <c r="J108" i="23"/>
  <c r="I108" i="23" s="1"/>
  <c r="J101" i="23"/>
  <c r="I101" i="23" s="1"/>
  <c r="J96" i="23"/>
  <c r="I96" i="23" s="1"/>
  <c r="J93" i="23"/>
  <c r="I93" i="23" s="1"/>
  <c r="J87" i="23"/>
  <c r="I87" i="23" s="1"/>
  <c r="J80" i="23"/>
  <c r="I80" i="23" s="1"/>
  <c r="J75" i="23"/>
  <c r="I75" i="23" s="1"/>
  <c r="J69" i="23"/>
  <c r="I69" i="23" s="1"/>
  <c r="J59" i="23"/>
  <c r="I59" i="23" s="1"/>
  <c r="J48" i="23"/>
  <c r="I48" i="23" s="1"/>
  <c r="J42" i="23"/>
  <c r="I42" i="23" s="1"/>
  <c r="J38" i="23"/>
  <c r="I38" i="23" s="1"/>
  <c r="J33" i="23"/>
  <c r="I33" i="23" s="1"/>
  <c r="J28" i="23"/>
  <c r="I28" i="23" s="1"/>
  <c r="J20" i="23"/>
  <c r="I20" i="23" s="1"/>
  <c r="J12" i="23"/>
  <c r="I12" i="23" s="1"/>
  <c r="J4" i="23"/>
  <c r="I4" i="23" s="1"/>
  <c r="B19" i="32" l="1"/>
  <c r="E19" i="32" s="1"/>
  <c r="B8" i="16"/>
  <c r="E8" i="16" s="1"/>
  <c r="B12" i="16"/>
  <c r="E12" i="16" s="1"/>
  <c r="B25" i="16"/>
  <c r="E25" i="16" s="1"/>
  <c r="B19" i="16"/>
  <c r="E19" i="16" s="1"/>
  <c r="B13" i="16"/>
  <c r="E13" i="16" s="1"/>
  <c r="B8" i="32"/>
  <c r="AM5" i="32" s="1"/>
  <c r="B14" i="32"/>
  <c r="E14" i="32" s="1"/>
  <c r="B15" i="32"/>
  <c r="E15" i="32" s="1"/>
  <c r="B23" i="16"/>
  <c r="E23" i="16" s="1"/>
  <c r="B17" i="16"/>
  <c r="E17" i="16" s="1"/>
  <c r="B11" i="16"/>
  <c r="E11" i="16" s="1"/>
  <c r="B10" i="32"/>
  <c r="E10" i="32" s="1"/>
  <c r="B16" i="32"/>
  <c r="E16" i="32" s="1"/>
  <c r="B9" i="32"/>
  <c r="E9" i="32" s="1"/>
  <c r="B22" i="16"/>
  <c r="E22" i="16" s="1"/>
  <c r="B16" i="16"/>
  <c r="E16" i="16" s="1"/>
  <c r="B10" i="16"/>
  <c r="E10" i="16" s="1"/>
  <c r="B11" i="32"/>
  <c r="E11" i="32" s="1"/>
  <c r="B17" i="32"/>
  <c r="E17" i="32" s="1"/>
  <c r="B18" i="16"/>
  <c r="E18" i="16" s="1"/>
  <c r="B21" i="16"/>
  <c r="E21" i="16" s="1"/>
  <c r="B15" i="16"/>
  <c r="E15" i="16" s="1"/>
  <c r="B9" i="16"/>
  <c r="E9" i="16" s="1"/>
  <c r="B12" i="32"/>
  <c r="E12" i="32" s="1"/>
  <c r="B18" i="32"/>
  <c r="E18" i="32" s="1"/>
  <c r="B24" i="16"/>
  <c r="E24" i="16" s="1"/>
  <c r="B20" i="16"/>
  <c r="E20" i="16" s="1"/>
  <c r="B14" i="16"/>
  <c r="E14" i="16" s="1"/>
  <c r="B13" i="32"/>
  <c r="E13" i="32" s="1"/>
  <c r="E8" i="32" l="1"/>
  <c r="H130" i="23" l="1"/>
  <c r="H67" i="23"/>
  <c r="H2" i="23"/>
  <c r="C13" i="30" l="1"/>
  <c r="C9" i="30"/>
  <c r="F41" i="30"/>
  <c r="E1" i="29"/>
  <c r="BA1" i="20"/>
  <c r="BR1" i="24"/>
  <c r="AK1" i="16"/>
  <c r="AN6" i="24" l="1"/>
  <c r="E21" i="27" l="1"/>
  <c r="W2" i="20"/>
  <c r="U2" i="24"/>
  <c r="O2" i="16"/>
  <c r="Q10" i="24" l="1"/>
  <c r="AA12" i="16"/>
  <c r="AA10" i="16"/>
  <c r="AA9" i="16"/>
  <c r="AA8" i="16"/>
  <c r="AL12" i="24"/>
  <c r="AK9" i="24"/>
  <c r="AK8" i="24" l="1"/>
  <c r="AK7" i="24"/>
  <c r="AA10" i="24"/>
  <c r="AK10" i="24" l="1"/>
  <c r="AA26" i="16"/>
  <c r="AA11" i="16"/>
  <c r="AA27" i="32" s="1"/>
  <c r="AA13" i="16"/>
  <c r="AA14" i="16"/>
  <c r="AA15" i="16"/>
  <c r="AA16" i="16"/>
  <c r="AA17" i="16"/>
  <c r="AA18" i="16"/>
  <c r="AA19" i="16"/>
  <c r="AA20" i="16"/>
  <c r="AA21" i="16"/>
  <c r="AA22" i="16"/>
  <c r="AA23" i="16"/>
  <c r="AA24" i="16"/>
  <c r="AA25" i="16"/>
  <c r="AA27" i="16" l="1"/>
</calcChain>
</file>

<file path=xl/sharedStrings.xml><?xml version="1.0" encoding="utf-8"?>
<sst xmlns="http://schemas.openxmlformats.org/spreadsheetml/2006/main" count="864" uniqueCount="576">
  <si>
    <t>営  業  所  一  覧  表</t>
  </si>
  <si>
    <t>営 業 所 名 称</t>
  </si>
  <si>
    <t>※受付番号</t>
  </si>
  <si>
    <t>② 直 前 ２ 年 度 分 決 算</t>
  </si>
  <si>
    <t>③ 直 前 １ 年 度 分 決 算</t>
  </si>
  <si>
    <t>（千円）</t>
  </si>
  <si>
    <t>　　　　　　　　　　　　　　　　　　（千円）</t>
  </si>
  <si>
    <t>計</t>
  </si>
  <si>
    <t>自己資本額</t>
  </si>
  <si>
    <t>①</t>
  </si>
  <si>
    <t>②</t>
  </si>
  <si>
    <t>③</t>
  </si>
  <si>
    <t>④</t>
  </si>
  <si>
    <t>記載要領</t>
  </si>
  <si>
    <t>製造等実績高　</t>
    <rPh sb="0" eb="1">
      <t>セイゾウ</t>
    </rPh>
    <rPh sb="1" eb="2">
      <t>ゾウセン</t>
    </rPh>
    <phoneticPr fontId="6"/>
  </si>
  <si>
    <t>合　　計</t>
    <phoneticPr fontId="6"/>
  </si>
  <si>
    <t>合計</t>
  </si>
  <si>
    <t>１</t>
  </si>
  <si>
    <t>外国籍会社</t>
  </si>
  <si>
    <t>外資状況</t>
  </si>
  <si>
    <t>２</t>
  </si>
  <si>
    <t>日本国籍会社</t>
  </si>
  <si>
    <t>　（比率：１００％）</t>
  </si>
  <si>
    <t>３</t>
  </si>
  <si>
    <t>経営  状況</t>
  </si>
  <si>
    <t>流動</t>
  </si>
  <si>
    <t>× １００ ＝</t>
  </si>
  <si>
    <t>（％）</t>
  </si>
  <si>
    <t>比率</t>
  </si>
  <si>
    <t>営業　　年数　　等</t>
  </si>
  <si>
    <t xml:space="preserve"> 創　　　業</t>
  </si>
  <si>
    <t xml:space="preserve"> 休　業　又　は　転 （ 廃 ） 業　の　期　間</t>
  </si>
  <si>
    <t>③現組織への変更</t>
  </si>
  <si>
    <t>④ 営業年数</t>
  </si>
  <si>
    <t>常勤職員の数</t>
  </si>
  <si>
    <t>（年）</t>
  </si>
  <si>
    <t>（人）</t>
  </si>
  <si>
    <t>うち役員等数</t>
  </si>
  <si>
    <t>①機械装置類</t>
  </si>
  <si>
    <t>②運搬具類</t>
  </si>
  <si>
    <t>③工具その他</t>
  </si>
  <si>
    <t>主要  設備  の    規模</t>
  </si>
  <si>
    <t>※　審査結果</t>
  </si>
  <si>
    <t>業種区分</t>
  </si>
  <si>
    <t>実績高</t>
  </si>
  <si>
    <t>資本額</t>
  </si>
  <si>
    <t>流動比率</t>
  </si>
  <si>
    <t>職員数</t>
  </si>
  <si>
    <t>営業年数</t>
  </si>
  <si>
    <t>設備の額</t>
  </si>
  <si>
    <t>総合数値</t>
  </si>
  <si>
    <t>等級</t>
  </si>
  <si>
    <t>順位</t>
  </si>
  <si>
    <t>　　独立行政法人都市再生機構</t>
    <rPh sb="2" eb="14">
      <t>ドクリツ</t>
    </rPh>
    <phoneticPr fontId="6"/>
  </si>
  <si>
    <t>申請代理人</t>
    <rPh sb="0" eb="2">
      <t>シンセイ</t>
    </rPh>
    <rPh sb="2" eb="5">
      <t>ダイリニン</t>
    </rPh>
    <phoneticPr fontId="6"/>
  </si>
  <si>
    <t>申請代理人郵便番号</t>
    <rPh sb="0" eb="2">
      <t>シンセイ</t>
    </rPh>
    <rPh sb="2" eb="5">
      <t>ダイリニン</t>
    </rPh>
    <rPh sb="5" eb="7">
      <t>ユウビン</t>
    </rPh>
    <rPh sb="7" eb="9">
      <t>バンゴウ</t>
    </rPh>
    <phoneticPr fontId="6"/>
  </si>
  <si>
    <t>（代理申請時使用欄）</t>
    <rPh sb="1" eb="3">
      <t>ダイリ</t>
    </rPh>
    <rPh sb="3" eb="5">
      <t>シンセイ</t>
    </rPh>
    <rPh sb="5" eb="6">
      <t>ジ</t>
    </rPh>
    <rPh sb="6" eb="8">
      <t>シヨウ</t>
    </rPh>
    <rPh sb="8" eb="9">
      <t>ラン</t>
    </rPh>
    <phoneticPr fontId="6"/>
  </si>
  <si>
    <t>ﾌ ﾘ ｶﾞ ﾅ</t>
  </si>
  <si>
    <t>役職</t>
    <rPh sb="0" eb="2">
      <t>ヤクショク</t>
    </rPh>
    <phoneticPr fontId="6"/>
  </si>
  <si>
    <t>01</t>
    <phoneticPr fontId="6"/>
  </si>
  <si>
    <t>※02受付番号</t>
    <rPh sb="3" eb="5">
      <t>ウケツケ</t>
    </rPh>
    <rPh sb="5" eb="7">
      <t>バンゴウ</t>
    </rPh>
    <phoneticPr fontId="6"/>
  </si>
  <si>
    <t>※申請者</t>
    <rPh sb="1" eb="4">
      <t>シンセイシャ</t>
    </rPh>
    <phoneticPr fontId="6"/>
  </si>
  <si>
    <t xml:space="preserve"> 05適格組</t>
    <rPh sb="3" eb="5">
      <t>テキカク</t>
    </rPh>
    <rPh sb="5" eb="6">
      <t>クミ</t>
    </rPh>
    <phoneticPr fontId="6"/>
  </si>
  <si>
    <t>04の規模</t>
    <rPh sb="3" eb="5">
      <t>キボ</t>
    </rPh>
    <phoneticPr fontId="6"/>
  </si>
  <si>
    <t xml:space="preserve"> 　合証明</t>
    <rPh sb="2" eb="3">
      <t>ア</t>
    </rPh>
    <rPh sb="3" eb="5">
      <t>ショウメイ</t>
    </rPh>
    <phoneticPr fontId="6"/>
  </si>
  <si>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6"/>
  </si>
  <si>
    <t>殿</t>
    <rPh sb="0" eb="1">
      <t>トノ</t>
    </rPh>
    <phoneticPr fontId="6"/>
  </si>
  <si>
    <t>郵便番号</t>
    <rPh sb="0" eb="2">
      <t>ユウビン</t>
    </rPh>
    <rPh sb="2" eb="4">
      <t>バンゴウ</t>
    </rPh>
    <phoneticPr fontId="6"/>
  </si>
  <si>
    <t>ﾌ ﾘ ｶﾞ ﾅ</t>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</si>
  <si>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</si>
  <si>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</si>
  <si>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</si>
  <si>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担当者氏名</t>
    <rPh sb="0" eb="2">
      <t>タントウ</t>
    </rPh>
    <rPh sb="2" eb="3">
      <t>ダイヒョウシャ</t>
    </rPh>
    <rPh sb="3" eb="5">
      <t>シメイ</t>
    </rPh>
    <phoneticPr fontId="6"/>
  </si>
  <si>
    <t>電話番号</t>
    <rPh sb="0" eb="2">
      <t>デンワ</t>
    </rPh>
    <rPh sb="2" eb="4">
      <t>バンゴウ</t>
    </rPh>
    <phoneticPr fontId="6"/>
  </si>
  <si>
    <t>ＦＡＸ番号</t>
    <rPh sb="3" eb="5">
      <t>バンゴウ</t>
    </rPh>
    <phoneticPr fontId="6"/>
  </si>
  <si>
    <t>希望する営業品目等</t>
    <rPh sb="0" eb="2">
      <t>キボウ</t>
    </rPh>
    <rPh sb="4" eb="6">
      <t>エイギョウ</t>
    </rPh>
    <rPh sb="6" eb="8">
      <t>ヒンモク</t>
    </rPh>
    <rPh sb="8" eb="9">
      <t>トウ</t>
    </rPh>
    <phoneticPr fontId="6"/>
  </si>
  <si>
    <t xml:space="preserve">　 </t>
    <phoneticPr fontId="6"/>
  </si>
  <si>
    <t>様式２－１～３の「営業品目一覧」において、希望する品目コードに「○」印を記入してください。</t>
    <rPh sb="0" eb="2">
      <t>ヨウシキ</t>
    </rPh>
    <rPh sb="9" eb="11">
      <t>エイギョウ</t>
    </rPh>
    <rPh sb="11" eb="13">
      <t>ヒンモク</t>
    </rPh>
    <rPh sb="13" eb="15">
      <t>イチラン</t>
    </rPh>
    <rPh sb="21" eb="23">
      <t>キボウ</t>
    </rPh>
    <rPh sb="25" eb="27">
      <t>ヒンモク</t>
    </rPh>
    <rPh sb="34" eb="35">
      <t>シルシ</t>
    </rPh>
    <rPh sb="36" eb="38">
      <t>キニュウ</t>
    </rPh>
    <phoneticPr fontId="6"/>
  </si>
  <si>
    <t>様式２－１　営業品目一覧（希望する品目コードに○をつける。複数選択可）</t>
    <rPh sb="0" eb="2">
      <t>ヨウシキ</t>
    </rPh>
    <rPh sb="6" eb="8">
      <t>エイギョウ</t>
    </rPh>
    <rPh sb="8" eb="10">
      <t>ヒンモク</t>
    </rPh>
    <rPh sb="10" eb="12">
      <t>イチラン</t>
    </rPh>
    <rPh sb="13" eb="15">
      <t>キボウ</t>
    </rPh>
    <rPh sb="17" eb="19">
      <t>ヒンモク</t>
    </rPh>
    <rPh sb="29" eb="31">
      <t>フクスウ</t>
    </rPh>
    <rPh sb="31" eb="33">
      <t>センタク</t>
    </rPh>
    <rPh sb="33" eb="34">
      <t>カ</t>
    </rPh>
    <phoneticPr fontId="6"/>
  </si>
  <si>
    <t>大分類</t>
    <rPh sb="0" eb="3">
      <t>ダイブンルイ</t>
    </rPh>
    <phoneticPr fontId="21"/>
  </si>
  <si>
    <t>略号</t>
    <rPh sb="0" eb="1">
      <t>リャク</t>
    </rPh>
    <rPh sb="1" eb="2">
      <t>ゴウ</t>
    </rPh>
    <phoneticPr fontId="21"/>
  </si>
  <si>
    <t>小分類　</t>
    <phoneticPr fontId="21"/>
  </si>
  <si>
    <t>○</t>
    <phoneticPr fontId="21"/>
  </si>
  <si>
    <t>品目ｺｰﾄﾞ</t>
  </si>
  <si>
    <t>品目例</t>
    <rPh sb="2" eb="3">
      <t>レイ</t>
    </rPh>
    <phoneticPr fontId="21"/>
  </si>
  <si>
    <t>物品販売</t>
  </si>
  <si>
    <t>Ａ－１</t>
    <phoneticPr fontId="21"/>
  </si>
  <si>
    <t>事務用品</t>
  </si>
  <si>
    <t>ａ</t>
    <phoneticPr fontId="21"/>
  </si>
  <si>
    <t>筆記具</t>
  </si>
  <si>
    <t>ｂ</t>
    <phoneticPr fontId="21"/>
  </si>
  <si>
    <t>事務用消耗品</t>
  </si>
  <si>
    <t>ｃ</t>
    <phoneticPr fontId="21"/>
  </si>
  <si>
    <t>小型事務用品</t>
  </si>
  <si>
    <t>ｄ</t>
    <phoneticPr fontId="21"/>
  </si>
  <si>
    <t>ファイリング用品</t>
  </si>
  <si>
    <t>ｅ</t>
    <phoneticPr fontId="21"/>
  </si>
  <si>
    <t>製図用品</t>
  </si>
  <si>
    <t>ｆ</t>
    <phoneticPr fontId="21"/>
  </si>
  <si>
    <t>電子計算機用消耗品</t>
  </si>
  <si>
    <t>ｇ</t>
    <phoneticPr fontId="21"/>
  </si>
  <si>
    <t>事務用紙製品</t>
  </si>
  <si>
    <t>ｈ</t>
    <phoneticPr fontId="21"/>
  </si>
  <si>
    <t>その他</t>
  </si>
  <si>
    <t>Ａ－２</t>
    <phoneticPr fontId="21"/>
  </si>
  <si>
    <t>事務機械</t>
  </si>
  <si>
    <t>シュレッダー</t>
  </si>
  <si>
    <t>フォーム断裁機</t>
  </si>
  <si>
    <t>複写機</t>
  </si>
  <si>
    <t>郵便料金計器</t>
  </si>
  <si>
    <t>計算機</t>
  </si>
  <si>
    <t>ＯＡ機器</t>
  </si>
  <si>
    <t>その他</t>
    <phoneticPr fontId="21"/>
  </si>
  <si>
    <t>Ａ－３</t>
    <phoneticPr fontId="21"/>
  </si>
  <si>
    <t>事務用家具</t>
  </si>
  <si>
    <t>木製・スチール製の家具</t>
  </si>
  <si>
    <t>黒板</t>
  </si>
  <si>
    <t>金庫</t>
  </si>
  <si>
    <t>保管庫</t>
  </si>
  <si>
    <t>書庫</t>
  </si>
  <si>
    <t>掲示板</t>
    <phoneticPr fontId="21"/>
  </si>
  <si>
    <t>応接セット</t>
  </si>
  <si>
    <t>Ａ－４</t>
    <phoneticPr fontId="21"/>
  </si>
  <si>
    <t>日用品雑貨</t>
  </si>
  <si>
    <t>トイレットペーパー</t>
  </si>
  <si>
    <t>お茶・コーヒー</t>
  </si>
  <si>
    <t>洗剤</t>
  </si>
  <si>
    <t>食器類</t>
  </si>
  <si>
    <t>Ａ－６</t>
    <phoneticPr fontId="21"/>
  </si>
  <si>
    <t>医薬品</t>
  </si>
  <si>
    <t>医療器具</t>
  </si>
  <si>
    <t>医療機械</t>
  </si>
  <si>
    <t>医療雑貨</t>
  </si>
  <si>
    <t>Ａ－７</t>
    <phoneticPr fontId="21"/>
  </si>
  <si>
    <t>電気器具</t>
  </si>
  <si>
    <t>家庭用電化製品</t>
  </si>
  <si>
    <t>業務用電化製品</t>
  </si>
  <si>
    <t>照明器具</t>
  </si>
  <si>
    <t>Ａ－９</t>
    <phoneticPr fontId="21"/>
  </si>
  <si>
    <t>燃料</t>
  </si>
  <si>
    <t>軽油</t>
  </si>
  <si>
    <t>灯油</t>
  </si>
  <si>
    <t>ガソリン</t>
  </si>
  <si>
    <t>グリース油</t>
  </si>
  <si>
    <t>潤滑油</t>
  </si>
  <si>
    <t>Ａ－１０</t>
    <phoneticPr fontId="21"/>
  </si>
  <si>
    <t>繊維製品</t>
  </si>
  <si>
    <t>織物</t>
  </si>
  <si>
    <t>制服</t>
  </si>
  <si>
    <t>事務服</t>
  </si>
  <si>
    <t>作業服</t>
  </si>
  <si>
    <t>雨衣</t>
  </si>
  <si>
    <t>白衣</t>
  </si>
  <si>
    <t>じゅうたん</t>
  </si>
  <si>
    <t>寝具</t>
  </si>
  <si>
    <t>i</t>
    <phoneticPr fontId="21"/>
  </si>
  <si>
    <t>安全靴</t>
  </si>
  <si>
    <t>ｊ</t>
    <phoneticPr fontId="21"/>
  </si>
  <si>
    <t>長靴</t>
  </si>
  <si>
    <t>k</t>
    <phoneticPr fontId="21"/>
  </si>
  <si>
    <t>Ａ－１１</t>
    <phoneticPr fontId="21"/>
  </si>
  <si>
    <t>制御機器</t>
  </si>
  <si>
    <t>音響測定機器</t>
  </si>
  <si>
    <t>光学機器</t>
  </si>
  <si>
    <t>風向風速計</t>
  </si>
  <si>
    <t>気象機器</t>
  </si>
  <si>
    <t>試験機測定器</t>
  </si>
  <si>
    <t>様式２－２　営業品目一覧（希望する品目コードに○をつける。複数選択可）</t>
    <rPh sb="0" eb="2">
      <t>ヨウシキ</t>
    </rPh>
    <rPh sb="6" eb="8">
      <t>エイギョウ</t>
    </rPh>
    <rPh sb="8" eb="10">
      <t>ヒンモク</t>
    </rPh>
    <rPh sb="10" eb="12">
      <t>イチラン</t>
    </rPh>
    <rPh sb="13" eb="15">
      <t>キボウ</t>
    </rPh>
    <rPh sb="17" eb="19">
      <t>ヒンモク</t>
    </rPh>
    <rPh sb="29" eb="31">
      <t>フクスウ</t>
    </rPh>
    <rPh sb="31" eb="33">
      <t>センタク</t>
    </rPh>
    <rPh sb="33" eb="34">
      <t>カ</t>
    </rPh>
    <phoneticPr fontId="6"/>
  </si>
  <si>
    <t>Ａ－１２</t>
    <phoneticPr fontId="21"/>
  </si>
  <si>
    <t>写真材料</t>
  </si>
  <si>
    <t>カメラ用品一般</t>
  </si>
  <si>
    <t>フィルム</t>
  </si>
  <si>
    <t>映写機</t>
  </si>
  <si>
    <t>スクリーン</t>
  </si>
  <si>
    <t>マイクロ機械</t>
  </si>
  <si>
    <t>Ａ－１３</t>
    <phoneticPr fontId="21"/>
  </si>
  <si>
    <t>図書・新聞</t>
  </si>
  <si>
    <t>書籍</t>
  </si>
  <si>
    <t>雑誌</t>
  </si>
  <si>
    <t>新聞</t>
  </si>
  <si>
    <t>地図</t>
  </si>
  <si>
    <t>Ａ－１４</t>
    <phoneticPr fontId="21"/>
  </si>
  <si>
    <t>消火器</t>
  </si>
  <si>
    <t>徽章</t>
  </si>
  <si>
    <t>カップ・トロフィー</t>
  </si>
  <si>
    <t>防災用品</t>
  </si>
  <si>
    <t>製造</t>
  </si>
  <si>
    <t>Ｂ－１</t>
    <phoneticPr fontId="21"/>
  </si>
  <si>
    <t>印刷</t>
  </si>
  <si>
    <t>活版</t>
  </si>
  <si>
    <t>平板</t>
  </si>
  <si>
    <t>フォーム</t>
  </si>
  <si>
    <t>タイプオフセット</t>
  </si>
  <si>
    <t>謄写印刷</t>
  </si>
  <si>
    <t>f</t>
    <phoneticPr fontId="21"/>
  </si>
  <si>
    <t>Ｂ－２</t>
    <phoneticPr fontId="21"/>
  </si>
  <si>
    <t>青写真・マイクロ</t>
  </si>
  <si>
    <t>青写真</t>
  </si>
  <si>
    <t>マイクロ</t>
  </si>
  <si>
    <t>Ｂ－３</t>
    <phoneticPr fontId="21"/>
  </si>
  <si>
    <t>模型</t>
  </si>
  <si>
    <t>地形模型</t>
  </si>
  <si>
    <t>建築模型</t>
  </si>
  <si>
    <t>立体模型</t>
  </si>
  <si>
    <t>立体地図</t>
  </si>
  <si>
    <t>Ｂ－４</t>
    <phoneticPr fontId="21"/>
  </si>
  <si>
    <t>精密機械</t>
  </si>
  <si>
    <t>制御機器</t>
    <phoneticPr fontId="21"/>
  </si>
  <si>
    <t>音響測定機器</t>
    <phoneticPr fontId="21"/>
  </si>
  <si>
    <t>光学機器</t>
    <phoneticPr fontId="21"/>
  </si>
  <si>
    <t>風向風速計</t>
    <phoneticPr fontId="21"/>
  </si>
  <si>
    <t>気象機器</t>
    <phoneticPr fontId="21"/>
  </si>
  <si>
    <t>試験機測定器</t>
    <phoneticPr fontId="21"/>
  </si>
  <si>
    <t>Ｂ－５</t>
    <phoneticPr fontId="21"/>
  </si>
  <si>
    <t>織物</t>
    <phoneticPr fontId="21"/>
  </si>
  <si>
    <t>制服</t>
    <phoneticPr fontId="21"/>
  </si>
  <si>
    <t>事務服</t>
    <phoneticPr fontId="21"/>
  </si>
  <si>
    <t>作業服</t>
    <phoneticPr fontId="21"/>
  </si>
  <si>
    <t>雨衣</t>
    <phoneticPr fontId="21"/>
  </si>
  <si>
    <t>白衣</t>
    <phoneticPr fontId="21"/>
  </si>
  <si>
    <t>じゅうたん</t>
    <phoneticPr fontId="21"/>
  </si>
  <si>
    <t>寝具</t>
    <phoneticPr fontId="21"/>
  </si>
  <si>
    <t>安全靴</t>
    <phoneticPr fontId="21"/>
  </si>
  <si>
    <t>長靴</t>
    <phoneticPr fontId="21"/>
  </si>
  <si>
    <t>Ｂ－６</t>
    <phoneticPr fontId="21"/>
  </si>
  <si>
    <t>映画・スライド</t>
  </si>
  <si>
    <t>映画</t>
  </si>
  <si>
    <t>スライド</t>
  </si>
  <si>
    <t>ビデオ製作</t>
  </si>
  <si>
    <t>Ｂ－７</t>
    <phoneticPr fontId="21"/>
  </si>
  <si>
    <t>印章</t>
  </si>
  <si>
    <t>ゴム印</t>
  </si>
  <si>
    <t>製本</t>
  </si>
  <si>
    <t>封筒</t>
  </si>
  <si>
    <t>厨房機器</t>
  </si>
  <si>
    <t>※ｆ</t>
    <phoneticPr fontId="21"/>
  </si>
  <si>
    <t>役務提供</t>
  </si>
  <si>
    <t>Ｃ－１</t>
    <phoneticPr fontId="21"/>
  </si>
  <si>
    <t>清掃</t>
  </si>
  <si>
    <t>Ｃ－２</t>
    <phoneticPr fontId="21"/>
  </si>
  <si>
    <t>運輸</t>
  </si>
  <si>
    <t>ハイヤー</t>
  </si>
  <si>
    <t>タクシー</t>
  </si>
  <si>
    <t>自動車整備</t>
  </si>
  <si>
    <t>荷貨物通運事業</t>
  </si>
  <si>
    <t>様式２－３　営業品目一覧（希望する品目コードに○をつける。複数選択可）</t>
    <rPh sb="0" eb="2">
      <t>ヨウシキ</t>
    </rPh>
    <rPh sb="6" eb="8">
      <t>エイギョウ</t>
    </rPh>
    <rPh sb="8" eb="10">
      <t>ヒンモク</t>
    </rPh>
    <rPh sb="10" eb="12">
      <t>イチラン</t>
    </rPh>
    <rPh sb="13" eb="15">
      <t>キボウ</t>
    </rPh>
    <rPh sb="17" eb="19">
      <t>ヒンモク</t>
    </rPh>
    <rPh sb="29" eb="31">
      <t>フクスウ</t>
    </rPh>
    <rPh sb="31" eb="33">
      <t>センタク</t>
    </rPh>
    <rPh sb="33" eb="34">
      <t>カ</t>
    </rPh>
    <phoneticPr fontId="6"/>
  </si>
  <si>
    <t>Ｃ－３</t>
    <phoneticPr fontId="21"/>
  </si>
  <si>
    <t>広告</t>
  </si>
  <si>
    <t>広告の企画・実施</t>
  </si>
  <si>
    <t>Ｃ－４</t>
    <phoneticPr fontId="21"/>
  </si>
  <si>
    <t>装飾</t>
  </si>
  <si>
    <t>装飾用植木</t>
  </si>
  <si>
    <t>貸植木</t>
  </si>
  <si>
    <t>生花造花</t>
  </si>
  <si>
    <t>絵画</t>
  </si>
  <si>
    <t>彫刻物</t>
  </si>
  <si>
    <t>Ｃ－５</t>
    <phoneticPr fontId="21"/>
  </si>
  <si>
    <t>デザイン</t>
  </si>
  <si>
    <t>印刷物の企画</t>
  </si>
  <si>
    <t>編集</t>
  </si>
  <si>
    <t>Ｃ－６</t>
    <phoneticPr fontId="21"/>
  </si>
  <si>
    <t>サービス</t>
  </si>
  <si>
    <t>ホテル業</t>
  </si>
  <si>
    <t>食堂</t>
  </si>
  <si>
    <t>ビル総合管理</t>
  </si>
  <si>
    <t>Ｃ－７</t>
    <phoneticPr fontId="21"/>
  </si>
  <si>
    <t>ソフトウェア・受託計算</t>
  </si>
  <si>
    <t>コンピューターサービス</t>
  </si>
  <si>
    <t>情報処理サービス</t>
  </si>
  <si>
    <t>Ｃ－８</t>
    <phoneticPr fontId="21"/>
  </si>
  <si>
    <t>調査・研究</t>
    <rPh sb="3" eb="5">
      <t>ケンキュウ</t>
    </rPh>
    <phoneticPr fontId="21"/>
  </si>
  <si>
    <t>ａ</t>
    <phoneticPr fontId="21"/>
  </si>
  <si>
    <t>調査</t>
    <rPh sb="0" eb="2">
      <t>チョウサ</t>
    </rPh>
    <phoneticPr fontId="21"/>
  </si>
  <si>
    <t>※建設事業の計画又は工事の</t>
    <rPh sb="1" eb="3">
      <t>ケンセツ</t>
    </rPh>
    <rPh sb="3" eb="5">
      <t>ジギョウ</t>
    </rPh>
    <rPh sb="6" eb="8">
      <t>ケイカク</t>
    </rPh>
    <rPh sb="8" eb="9">
      <t>マタ</t>
    </rPh>
    <rPh sb="10" eb="12">
      <t>コウジ</t>
    </rPh>
    <phoneticPr fontId="21"/>
  </si>
  <si>
    <t>ｂ</t>
    <phoneticPr fontId="21"/>
  </si>
  <si>
    <t>研究</t>
    <rPh sb="0" eb="2">
      <t>ケンキュウ</t>
    </rPh>
    <phoneticPr fontId="21"/>
  </si>
  <si>
    <t>　施工に関するものを除く。</t>
    <rPh sb="1" eb="3">
      <t>セコウ</t>
    </rPh>
    <rPh sb="4" eb="5">
      <t>カン</t>
    </rPh>
    <rPh sb="10" eb="11">
      <t>ノゾ</t>
    </rPh>
    <phoneticPr fontId="21"/>
  </si>
  <si>
    <t>ｃ</t>
    <phoneticPr fontId="21"/>
  </si>
  <si>
    <t>Ｃ－９</t>
    <phoneticPr fontId="21"/>
  </si>
  <si>
    <t>※ａ</t>
    <phoneticPr fontId="21"/>
  </si>
  <si>
    <t>物件買受け</t>
  </si>
  <si>
    <t>Ｄ－１</t>
    <phoneticPr fontId="21"/>
  </si>
  <si>
    <t>物品買受け</t>
  </si>
  <si>
    <t>ａ</t>
    <phoneticPr fontId="21"/>
  </si>
  <si>
    <t>不用品買受け</t>
  </si>
  <si>
    <t>ｂ</t>
    <phoneticPr fontId="21"/>
  </si>
  <si>
    <t>レンタル</t>
  </si>
  <si>
    <t>リース</t>
  </si>
  <si>
    <t>郵便　　　　番号</t>
  </si>
  <si>
    <t>所        在        地</t>
  </si>
  <si>
    <t>電 話 番 号（上段）</t>
  </si>
  <si>
    <t>ＦＡＸ番号（下段）</t>
  </si>
  <si>
    <t>付　表</t>
    <rPh sb="0" eb="1">
      <t>ツキ</t>
    </rPh>
    <rPh sb="2" eb="3">
      <t>オモテ</t>
    </rPh>
    <phoneticPr fontId="6"/>
  </si>
  <si>
    <t>「所在地」欄には、営業所の所在地（都道府県名から）を上段から左詰めで記載し、「丁目」及び「番地」の文字は「－（ハイフン）」を用いて記載してください。</t>
    <rPh sb="17" eb="21">
      <t>トドウフケン</t>
    </rPh>
    <rPh sb="21" eb="22">
      <t>メイ</t>
    </rPh>
    <rPh sb="34" eb="36">
      <t>キサイ</t>
    </rPh>
    <rPh sb="39" eb="41">
      <t>チョウメ</t>
    </rPh>
    <rPh sb="42" eb="43">
      <t>オヨ</t>
    </rPh>
    <rPh sb="45" eb="47">
      <t>バンチ</t>
    </rPh>
    <rPh sb="49" eb="51">
      <t>モジ</t>
    </rPh>
    <rPh sb="62" eb="63">
      <t>モチ</t>
    </rPh>
    <rPh sb="65" eb="67">
      <t>キサイ</t>
    </rPh>
    <phoneticPr fontId="6"/>
  </si>
  <si>
    <t>「営業所一覧表」において、申請を希望する登録地区に「○」印を記入してください。</t>
    <rPh sb="1" eb="4">
      <t>エイギョウショ</t>
    </rPh>
    <rPh sb="4" eb="6">
      <t>イチラン</t>
    </rPh>
    <rPh sb="6" eb="7">
      <t>ヒョウ</t>
    </rPh>
    <rPh sb="13" eb="15">
      <t>シンセイ</t>
    </rPh>
    <rPh sb="16" eb="18">
      <t>キボウ</t>
    </rPh>
    <rPh sb="20" eb="22">
      <t>トウロク</t>
    </rPh>
    <rPh sb="22" eb="24">
      <t>チク</t>
    </rPh>
    <rPh sb="28" eb="29">
      <t>シルシ</t>
    </rPh>
    <rPh sb="30" eb="32">
      <t>キニュウ</t>
    </rPh>
    <phoneticPr fontId="6"/>
  </si>
  <si>
    <t>中 部 地 区</t>
    <rPh sb="0" eb="1">
      <t>ナカ</t>
    </rPh>
    <rPh sb="2" eb="3">
      <t>ブ</t>
    </rPh>
    <rPh sb="4" eb="5">
      <t>チ</t>
    </rPh>
    <rPh sb="6" eb="7">
      <t>ク</t>
    </rPh>
    <phoneticPr fontId="23"/>
  </si>
  <si>
    <t>九 州 地 区</t>
    <rPh sb="0" eb="1">
      <t>キュウ</t>
    </rPh>
    <rPh sb="2" eb="3">
      <t>シュウ</t>
    </rPh>
    <rPh sb="4" eb="5">
      <t>チ</t>
    </rPh>
    <rPh sb="6" eb="7">
      <t>ク</t>
    </rPh>
    <phoneticPr fontId="23"/>
  </si>
  <si>
    <t>登 録 地 区</t>
    <rPh sb="0" eb="1">
      <t>ノボル</t>
    </rPh>
    <rPh sb="2" eb="3">
      <t>ロク</t>
    </rPh>
    <rPh sb="4" eb="5">
      <t>チ</t>
    </rPh>
    <rPh sb="6" eb="7">
      <t>ク</t>
    </rPh>
    <phoneticPr fontId="6"/>
  </si>
  <si>
    <t>申請希望地区
（○記載）</t>
    <rPh sb="0" eb="2">
      <t>シンセイ</t>
    </rPh>
    <rPh sb="2" eb="4">
      <t>キボウ</t>
    </rPh>
    <rPh sb="4" eb="6">
      <t>チク</t>
    </rPh>
    <rPh sb="10" eb="12">
      <t>キサイ</t>
    </rPh>
    <phoneticPr fontId="6"/>
  </si>
  <si>
    <t>本表は、申請日現在で作成してください。</t>
    <rPh sb="0" eb="1">
      <t>ホン</t>
    </rPh>
    <rPh sb="1" eb="2">
      <t>ヒョウ</t>
    </rPh>
    <rPh sb="4" eb="6">
      <t>シンセイ</t>
    </rPh>
    <rPh sb="6" eb="7">
      <t>ビ</t>
    </rPh>
    <rPh sb="7" eb="9">
      <t>ゲンザイ</t>
    </rPh>
    <rPh sb="10" eb="12">
      <t>サクセイ</t>
    </rPh>
    <phoneticPr fontId="6"/>
  </si>
  <si>
    <t>「営業所名称」欄には、常時契約を締結する本社（店）又は支社（店）等営業所の名称を、１登録地区において１箇所記載するとともに、（　　）内に連絡担当者名を記載してください。</t>
    <rPh sb="42" eb="44">
      <t>トウロク</t>
    </rPh>
    <rPh sb="44" eb="46">
      <t>チク</t>
    </rPh>
    <rPh sb="51" eb="53">
      <t>カショ</t>
    </rPh>
    <rPh sb="53" eb="55">
      <t>キサイ</t>
    </rPh>
    <rPh sb="66" eb="67">
      <t>ナイ</t>
    </rPh>
    <rPh sb="68" eb="70">
      <t>レンラク</t>
    </rPh>
    <rPh sb="70" eb="73">
      <t>タントウシャ</t>
    </rPh>
    <rPh sb="73" eb="74">
      <t>メイ</t>
    </rPh>
    <rPh sb="75" eb="77">
      <t>キサイ</t>
    </rPh>
    <phoneticPr fontId="6"/>
  </si>
  <si>
    <t>「電話・ＦＡＸ番号」欄には、上段に電話番号を、下段にＦＡＸ番号を記載し、市外局番、市内局番及び番号は「－（ハイフン）」で区切ってください。</t>
    <phoneticPr fontId="6"/>
  </si>
  <si>
    <t>申請を希望する登録地区名</t>
    <rPh sb="0" eb="2">
      <t>シンセイ</t>
    </rPh>
    <rPh sb="3" eb="5">
      <t>キボウ</t>
    </rPh>
    <rPh sb="7" eb="9">
      <t>トウロク</t>
    </rPh>
    <rPh sb="9" eb="11">
      <t>チク</t>
    </rPh>
    <rPh sb="11" eb="12">
      <t>メイ</t>
    </rPh>
    <phoneticPr fontId="6"/>
  </si>
  <si>
    <t>時計</t>
    <rPh sb="0" eb="2">
      <t>トケイ</t>
    </rPh>
    <phoneticPr fontId="20"/>
  </si>
  <si>
    <t>商品券</t>
    <rPh sb="0" eb="3">
      <t>ショウヒンケン</t>
    </rPh>
    <phoneticPr fontId="20"/>
  </si>
  <si>
    <t>　　※欄については、記載しないでください。（以下同じ。）</t>
    <rPh sb="3" eb="4">
      <t>ラン</t>
    </rPh>
    <rPh sb="10" eb="12">
      <t>キサイ</t>
    </rPh>
    <rPh sb="22" eb="24">
      <t>イカ</t>
    </rPh>
    <rPh sb="24" eb="25">
      <t>オナ</t>
    </rPh>
    <phoneticPr fontId="6"/>
  </si>
  <si>
    <t>電気の供給</t>
    <rPh sb="0" eb="2">
      <t>デンキ</t>
    </rPh>
    <rPh sb="3" eb="5">
      <t>キョウキュウ</t>
    </rPh>
    <phoneticPr fontId="20"/>
  </si>
  <si>
    <t>害虫駆除</t>
    <rPh sb="0" eb="2">
      <t>ガイチュウ</t>
    </rPh>
    <rPh sb="2" eb="4">
      <t>クジョ</t>
    </rPh>
    <phoneticPr fontId="20"/>
  </si>
  <si>
    <t>事務所等警備</t>
    <rPh sb="0" eb="2">
      <t>ジム</t>
    </rPh>
    <rPh sb="2" eb="3">
      <t>ショ</t>
    </rPh>
    <rPh sb="3" eb="4">
      <t>トウ</t>
    </rPh>
    <rPh sb="4" eb="6">
      <t>ケイビ</t>
    </rPh>
    <phoneticPr fontId="20"/>
  </si>
  <si>
    <t>物品賃貸</t>
    <rPh sb="0" eb="2">
      <t>ブッピン</t>
    </rPh>
    <rPh sb="2" eb="4">
      <t>チンタイ</t>
    </rPh>
    <phoneticPr fontId="20"/>
  </si>
  <si>
    <t>希望する競争参加資格の種類</t>
    <rPh sb="0" eb="2">
      <t>キボウ</t>
    </rPh>
    <rPh sb="4" eb="6">
      <t>キョウソウ</t>
    </rPh>
    <rPh sb="6" eb="8">
      <t>サンカ</t>
    </rPh>
    <rPh sb="8" eb="10">
      <t>シカク</t>
    </rPh>
    <rPh sb="11" eb="13">
      <t>シュルイ</t>
    </rPh>
    <phoneticPr fontId="6"/>
  </si>
  <si>
    <t>申請代理人 氏　名</t>
    <rPh sb="0" eb="2">
      <t>シンセイ</t>
    </rPh>
    <rPh sb="2" eb="5">
      <t>ダイリニン</t>
    </rPh>
    <rPh sb="6" eb="7">
      <t>シ</t>
    </rPh>
    <rPh sb="8" eb="9">
      <t>メイ</t>
    </rPh>
    <phoneticPr fontId="6"/>
  </si>
  <si>
    <t>申請代理人 住　所</t>
    <rPh sb="0" eb="2">
      <t>シンセイ</t>
    </rPh>
    <rPh sb="2" eb="5">
      <t>ダイリニン</t>
    </rPh>
    <rPh sb="6" eb="7">
      <t>ジュウ</t>
    </rPh>
    <rPh sb="8" eb="9">
      <t>ショ</t>
    </rPh>
    <phoneticPr fontId="6"/>
  </si>
  <si>
    <t>精密機械</t>
    <rPh sb="0" eb="2">
      <t>セイミツ</t>
    </rPh>
    <rPh sb="2" eb="4">
      <t>キカイ</t>
    </rPh>
    <phoneticPr fontId="20"/>
  </si>
  <si>
    <t>清掃</t>
    <phoneticPr fontId="20"/>
  </si>
  <si>
    <t>廃棄物処理</t>
    <rPh sb="0" eb="3">
      <t>ハイキブツ</t>
    </rPh>
    <rPh sb="3" eb="5">
      <t>ショリ</t>
    </rPh>
    <phoneticPr fontId="20"/>
  </si>
  <si>
    <t>申請を希望する登録地区に「○」印を記載してください。</t>
    <rPh sb="0" eb="2">
      <t>シンセイ</t>
    </rPh>
    <rPh sb="3" eb="5">
      <t>キボウ</t>
    </rPh>
    <rPh sb="7" eb="9">
      <t>トウロク</t>
    </rPh>
    <rPh sb="9" eb="11">
      <t>チク</t>
    </rPh>
    <rPh sb="15" eb="16">
      <t>ジルシ</t>
    </rPh>
    <rPh sb="17" eb="19">
      <t>キサイ</t>
    </rPh>
    <phoneticPr fontId="6"/>
  </si>
  <si>
    <t>法人番号</t>
    <rPh sb="0" eb="2">
      <t>ホウジン</t>
    </rPh>
    <rPh sb="2" eb="4">
      <t>バンゴウ</t>
    </rPh>
    <phoneticPr fontId="6"/>
  </si>
  <si>
    <t>担当者電話番号</t>
    <rPh sb="0" eb="2">
      <t>タントウ</t>
    </rPh>
    <rPh sb="2" eb="3">
      <t>ダイヒョウシャ</t>
    </rPh>
    <rPh sb="3" eb="5">
      <t>デンワ</t>
    </rPh>
    <rPh sb="5" eb="7">
      <t>バンゴウ</t>
    </rPh>
    <phoneticPr fontId="6"/>
  </si>
  <si>
    <t>）</t>
    <phoneticPr fontId="6"/>
  </si>
  <si>
    <t>（内線番号</t>
    <rPh sb="1" eb="3">
      <t>ナイセン</t>
    </rPh>
    <rPh sb="3" eb="5">
      <t>バンゴウ</t>
    </rPh>
    <phoneticPr fontId="6"/>
  </si>
  <si>
    <t>設立年月日</t>
    <rPh sb="0" eb="2">
      <t>セツリツ</t>
    </rPh>
    <rPh sb="2" eb="5">
      <t>ネンガッピ</t>
    </rPh>
    <phoneticPr fontId="21"/>
  </si>
  <si>
    <t>みなし大企業</t>
    <rPh sb="3" eb="6">
      <t>ダイキギョウ</t>
    </rPh>
    <phoneticPr fontId="6"/>
  </si>
  <si>
    <t>下記のいずれかに該当する</t>
    <rPh sb="0" eb="2">
      <t>カキ</t>
    </rPh>
    <rPh sb="8" eb="10">
      <t>ガイトウ</t>
    </rPh>
    <phoneticPr fontId="21"/>
  </si>
  <si>
    <t>該当しない</t>
    <rPh sb="0" eb="2">
      <t>ガイトウ</t>
    </rPh>
    <phoneticPr fontId="21"/>
  </si>
  <si>
    <t>区分</t>
    <rPh sb="1" eb="2">
      <t>ブン</t>
    </rPh>
    <phoneticPr fontId="6"/>
  </si>
  <si>
    <t>直前決算時</t>
  </si>
  <si>
    <t>決算後の増減額</t>
    <rPh sb="0" eb="2">
      <t>ケッサン</t>
    </rPh>
    <rPh sb="2" eb="3">
      <t>ゴ</t>
    </rPh>
    <rPh sb="4" eb="7">
      <t>ゾウゲンガク</t>
    </rPh>
    <phoneticPr fontId="6"/>
  </si>
  <si>
    <t>合計</t>
    <phoneticPr fontId="6"/>
  </si>
  <si>
    <t>（うち外国資本）</t>
    <phoneticPr fontId="6"/>
  </si>
  <si>
    <t>(</t>
    <phoneticPr fontId="6"/>
  </si>
  <si>
    <t>）</t>
    <phoneticPr fontId="6"/>
  </si>
  <si>
    <t>払   込   資   本   金</t>
    <phoneticPr fontId="6"/>
  </si>
  <si>
    <t>準 備 金 ・ 積 立 金</t>
  </si>
  <si>
    <t>次期繰越利益（欠損）金</t>
  </si>
  <si>
    <r>
      <t>設備　の額　　　</t>
    </r>
    <r>
      <rPr>
        <sz val="10"/>
        <rFont val="ＭＳ ゴシック"/>
        <family val="3"/>
        <charset val="128"/>
      </rPr>
      <t>（千円）</t>
    </r>
    <rPh sb="0" eb="2">
      <t>セツビ</t>
    </rPh>
    <rPh sb="4" eb="5">
      <t>ガク</t>
    </rPh>
    <rPh sb="9" eb="11">
      <t>センエン</t>
    </rPh>
    <phoneticPr fontId="6"/>
  </si>
  <si>
    <t>一般競争（指名競争）参加資格審査申請書（物品購入等）</t>
    <phoneticPr fontId="6"/>
  </si>
  <si>
    <t>（切り取り線）</t>
    <rPh sb="1" eb="2">
      <t>キ</t>
    </rPh>
    <rPh sb="3" eb="4">
      <t>ト</t>
    </rPh>
    <rPh sb="5" eb="6">
      <t>セン</t>
    </rPh>
    <phoneticPr fontId="20"/>
  </si>
  <si>
    <t>独立行政法人都市再生機構</t>
  </si>
  <si>
    <t>受付番号</t>
    <rPh sb="0" eb="2">
      <t>ウケツケ</t>
    </rPh>
    <rPh sb="2" eb="4">
      <t>バンゴウ</t>
    </rPh>
    <phoneticPr fontId="20"/>
  </si>
  <si>
    <t>【物品購入等】</t>
  </si>
  <si>
    <t>（切り取り線）</t>
    <phoneticPr fontId="20"/>
  </si>
  <si>
    <t>競争参加資格申請受理票</t>
    <phoneticPr fontId="20"/>
  </si>
  <si>
    <t>（商号又は名称）</t>
    <phoneticPr fontId="20"/>
  </si>
  <si>
    <t>　　　殿</t>
    <phoneticPr fontId="20"/>
  </si>
  <si>
    <t>　貴社から申請のあった標記については、確かに
受理しましたので、通知します。</t>
    <phoneticPr fontId="20"/>
  </si>
  <si>
    <t>様式１－１</t>
    <rPh sb="0" eb="2">
      <t>ヨウシキ</t>
    </rPh>
    <phoneticPr fontId="6"/>
  </si>
  <si>
    <t>様式１－２</t>
    <rPh sb="0" eb="2">
      <t>ヨウシキ</t>
    </rPh>
    <phoneticPr fontId="6"/>
  </si>
  <si>
    <t>様式１－３</t>
    <rPh sb="0" eb="2">
      <t>ヨウシキ</t>
    </rPh>
    <phoneticPr fontId="6"/>
  </si>
  <si>
    <t>東　日　本
地　区</t>
    <rPh sb="0" eb="1">
      <t>ヒガシ</t>
    </rPh>
    <rPh sb="2" eb="3">
      <t>ヒ</t>
    </rPh>
    <rPh sb="4" eb="5">
      <t>ホン</t>
    </rPh>
    <rPh sb="6" eb="7">
      <t>チ</t>
    </rPh>
    <rPh sb="8" eb="9">
      <t>ク</t>
    </rPh>
    <phoneticPr fontId="23"/>
  </si>
  <si>
    <t>受付日：　　　． 　．　</t>
    <phoneticPr fontId="20"/>
  </si>
  <si>
    <t>ｇ</t>
    <phoneticPr fontId="21"/>
  </si>
  <si>
    <t>ｈ</t>
    <phoneticPr fontId="20"/>
  </si>
  <si>
    <t>その他（物品販売）</t>
    <rPh sb="4" eb="6">
      <t>ブッピン</t>
    </rPh>
    <rPh sb="6" eb="8">
      <t>ハンバイ</t>
    </rPh>
    <phoneticPr fontId="20"/>
  </si>
  <si>
    <t>ｂ</t>
  </si>
  <si>
    <t>ｃ</t>
  </si>
  <si>
    <t>ｄ</t>
  </si>
  <si>
    <t>ｅ</t>
  </si>
  <si>
    <t>ｇ</t>
    <phoneticPr fontId="20"/>
  </si>
  <si>
    <t>ｈ</t>
    <phoneticPr fontId="21"/>
  </si>
  <si>
    <t>※ｆ</t>
    <phoneticPr fontId="21"/>
  </si>
  <si>
    <t>その他（製造）</t>
    <rPh sb="4" eb="6">
      <t>セイゾウ</t>
    </rPh>
    <phoneticPr fontId="20"/>
  </si>
  <si>
    <t>ｃ</t>
    <phoneticPr fontId="21"/>
  </si>
  <si>
    <t>ｅ</t>
    <phoneticPr fontId="20"/>
  </si>
  <si>
    <t>ｅ</t>
    <phoneticPr fontId="21"/>
  </si>
  <si>
    <t>ｄ</t>
    <phoneticPr fontId="21"/>
  </si>
  <si>
    <t>その他（役務提供）</t>
    <rPh sb="4" eb="6">
      <t>エキム</t>
    </rPh>
    <rPh sb="6" eb="8">
      <t>テイキョウ</t>
    </rPh>
    <phoneticPr fontId="20"/>
  </si>
  <si>
    <t>※が記載された下記品目コードを選択された場合は、具体的な取扱品目等を記入してください（30文字以内）。</t>
    <rPh sb="2" eb="4">
      <t>キサイ</t>
    </rPh>
    <rPh sb="9" eb="11">
      <t>ヒンモク</t>
    </rPh>
    <rPh sb="15" eb="17">
      <t>センタク</t>
    </rPh>
    <rPh sb="20" eb="22">
      <t>バアイ</t>
    </rPh>
    <rPh sb="24" eb="27">
      <t>グタイテキ</t>
    </rPh>
    <rPh sb="28" eb="30">
      <t>トリアツカ</t>
    </rPh>
    <rPh sb="30" eb="33">
      <t>ヒンモクトウ</t>
    </rPh>
    <rPh sb="34" eb="36">
      <t>キニュウ</t>
    </rPh>
    <phoneticPr fontId="21"/>
  </si>
  <si>
    <t>Ａ－１</t>
  </si>
  <si>
    <t>Ａ－４</t>
  </si>
  <si>
    <t>Ａ－６</t>
  </si>
  <si>
    <t>Ａ－７</t>
  </si>
  <si>
    <t>Ａ－９</t>
  </si>
  <si>
    <t>Ａ－１０</t>
  </si>
  <si>
    <t>Ａ－１１</t>
  </si>
  <si>
    <t>Ａ－２</t>
    <phoneticPr fontId="6"/>
  </si>
  <si>
    <t>Ａ－３</t>
    <phoneticPr fontId="6"/>
  </si>
  <si>
    <t>Ａ－１２</t>
  </si>
  <si>
    <t>Ａ－１３</t>
  </si>
  <si>
    <t>Ａ－１４</t>
  </si>
  <si>
    <t>Ｂ－１</t>
  </si>
  <si>
    <t>Ｂ－２</t>
  </si>
  <si>
    <t>Ｂ－３</t>
  </si>
  <si>
    <t>Ｂ－４</t>
  </si>
  <si>
    <t>Ｂ－５</t>
  </si>
  <si>
    <t>Ｂ－６</t>
  </si>
  <si>
    <t>Ｂ－７</t>
  </si>
  <si>
    <t>Ｃ－１</t>
  </si>
  <si>
    <t>Ｃ－２</t>
  </si>
  <si>
    <t>Ｃ－３</t>
  </si>
  <si>
    <t>Ｃ－４</t>
  </si>
  <si>
    <t>Ｃ－５</t>
  </si>
  <si>
    <t>Ｃ－６</t>
  </si>
  <si>
    <t>Ｃ－７</t>
  </si>
  <si>
    <t>Ｃ－８</t>
  </si>
  <si>
    <t>Ｃ－９</t>
  </si>
  <si>
    <t>Ｃ－１０</t>
  </si>
  <si>
    <t>Ｄ－１</t>
  </si>
  <si>
    <t>流　動　資　産　（</t>
    <phoneticPr fontId="20"/>
  </si>
  <si>
    <t>千円）</t>
    <phoneticPr fontId="20"/>
  </si>
  <si>
    <t>流　動　負　債　（</t>
    <phoneticPr fontId="20"/>
  </si>
  <si>
    <t>年</t>
    <rPh sb="0" eb="1">
      <t>ネン</t>
    </rPh>
    <phoneticPr fontId="6"/>
  </si>
  <si>
    <t>月</t>
    <rPh sb="0" eb="1">
      <t>ツキ</t>
    </rPh>
    <phoneticPr fontId="6"/>
  </si>
  <si>
    <t>日</t>
    <rPh sb="0" eb="1">
      <t>ヒ</t>
    </rPh>
    <phoneticPr fontId="6"/>
  </si>
  <si>
    <t>令和</t>
    <phoneticPr fontId="6"/>
  </si>
  <si>
    <t>月</t>
    <rPh sb="0" eb="1">
      <t>ガツ</t>
    </rPh>
    <phoneticPr fontId="6"/>
  </si>
  <si>
    <t>競争参加を希望しない業種</t>
    <rPh sb="0" eb="1">
      <t>キョウソウ</t>
    </rPh>
    <rPh sb="1" eb="3">
      <t>サンカ</t>
    </rPh>
    <rPh sb="4" eb="6">
      <t>キボウ</t>
    </rPh>
    <rPh sb="9" eb="11">
      <t>ギョウシュ</t>
    </rPh>
    <phoneticPr fontId="6"/>
  </si>
  <si>
    <t>直  前  ２  か  年  間  の　　　　　　　　　　　　　　　　　年  間  平  均  実  績  高</t>
    <phoneticPr fontId="6"/>
  </si>
  <si>
    <t>以下No.27とNo.28の欄は、製造の登録を希望する場合にのみ記入してください。</t>
    <rPh sb="0" eb="2">
      <t>イカ</t>
    </rPh>
    <phoneticPr fontId="20"/>
  </si>
  <si>
    <t>Ｃ－１０</t>
    <phoneticPr fontId="21"/>
  </si>
  <si>
    <t>競 争 参 加 資 格　　　　　  　　希 望 業 種 区 分
（様式２の略号・小分類単位で記載）</t>
    <rPh sb="24" eb="25">
      <t>ギョウ</t>
    </rPh>
    <rPh sb="33" eb="35">
      <t>ヨウシキ</t>
    </rPh>
    <rPh sb="37" eb="39">
      <t>リャクゴウ</t>
    </rPh>
    <rPh sb="40" eb="43">
      <t>ショウブンルイ</t>
    </rPh>
    <rPh sb="43" eb="45">
      <t>タンイ</t>
    </rPh>
    <rPh sb="46" eb="48">
      <t>キサイ</t>
    </rPh>
    <phoneticPr fontId="6"/>
  </si>
  <si>
    <r>
      <t>その他</t>
    </r>
    <r>
      <rPr>
        <sz val="8"/>
        <rFont val="ＭＳ ゴシック"/>
        <family val="3"/>
        <charset val="128"/>
      </rPr>
      <t xml:space="preserve"> （※様式2-3に詳細を記入してください）</t>
    </r>
    <rPh sb="6" eb="8">
      <t>ヨウシキ</t>
    </rPh>
    <rPh sb="12" eb="14">
      <t>ショウサイ</t>
    </rPh>
    <rPh sb="15" eb="17">
      <t>キニュウ</t>
    </rPh>
    <phoneticPr fontId="20"/>
  </si>
  <si>
    <r>
      <t>その他</t>
    </r>
    <r>
      <rPr>
        <sz val="8"/>
        <rFont val="ＭＳ ゴシック"/>
        <family val="3"/>
        <charset val="128"/>
      </rPr>
      <t xml:space="preserve"> （※様式2-3に詳細を記入してください）</t>
    </r>
    <phoneticPr fontId="20"/>
  </si>
  <si>
    <t>03 業者コード</t>
    <rPh sb="3" eb="5">
      <t>ギョウシャ</t>
    </rPh>
    <phoneticPr fontId="6"/>
  </si>
  <si>
    <t>業者コード</t>
    <phoneticPr fontId="6"/>
  </si>
  <si>
    <t>業者コード</t>
    <phoneticPr fontId="20"/>
  </si>
  <si>
    <t>業者コード</t>
    <phoneticPr fontId="6"/>
  </si>
  <si>
    <t>第　　　　　　　号</t>
    <rPh sb="0" eb="1">
      <t>ダイ</t>
    </rPh>
    <rPh sb="8" eb="9">
      <t>ゴウ</t>
    </rPh>
    <phoneticPr fontId="6"/>
  </si>
  <si>
    <t>（</t>
    <phoneticPr fontId="6"/>
  </si>
  <si>
    <t>）</t>
    <phoneticPr fontId="20"/>
  </si>
  <si>
    <t>（千円）</t>
    <phoneticPr fontId="20"/>
  </si>
  <si>
    <t>)</t>
    <phoneticPr fontId="20"/>
  </si>
  <si>
    <t>　　　　　　　　　　　　　　　　（千円）</t>
    <phoneticPr fontId="20"/>
  </si>
  <si>
    <t>１：新規</t>
    <rPh sb="2" eb="4">
      <t>シンキ</t>
    </rPh>
    <phoneticPr fontId="6"/>
  </si>
  <si>
    <t>２：更新</t>
    <rPh sb="2" eb="4">
      <t>コウシン</t>
    </rPh>
    <phoneticPr fontId="6"/>
  </si>
  <si>
    <t>１　物品販売</t>
    <rPh sb="2" eb="4">
      <t>ブッピン</t>
    </rPh>
    <rPh sb="4" eb="6">
      <t>ハンバイ</t>
    </rPh>
    <phoneticPr fontId="6"/>
  </si>
  <si>
    <t>２　製　造</t>
    <rPh sb="2" eb="3">
      <t>セイ</t>
    </rPh>
    <rPh sb="4" eb="5">
      <t>ヅクリ</t>
    </rPh>
    <phoneticPr fontId="6"/>
  </si>
  <si>
    <t>３　役務提供</t>
    <rPh sb="2" eb="3">
      <t>エキ</t>
    </rPh>
    <rPh sb="3" eb="4">
      <t>ツトム</t>
    </rPh>
    <rPh sb="4" eb="5">
      <t>ツツミ</t>
    </rPh>
    <rPh sb="5" eb="6">
      <t>トモ</t>
    </rPh>
    <phoneticPr fontId="6"/>
  </si>
  <si>
    <t>４　物件買受け</t>
    <rPh sb="2" eb="3">
      <t>ブツ</t>
    </rPh>
    <rPh sb="3" eb="4">
      <t>ケン</t>
    </rPh>
    <rPh sb="4" eb="5">
      <t>バイ</t>
    </rPh>
    <rPh sb="5" eb="6">
      <t>ウケ</t>
    </rPh>
    <phoneticPr fontId="6"/>
  </si>
  <si>
    <t>　　年　　月　　日</t>
    <rPh sb="2" eb="3">
      <t>ネン</t>
    </rPh>
    <rPh sb="5" eb="6">
      <t>ツキ</t>
    </rPh>
    <rPh sb="8" eb="9">
      <t>ヒ</t>
    </rPh>
    <phoneticPr fontId="6"/>
  </si>
  <si>
    <t>・発行済株式の総数又は出資金額の総額の2分の1以上を同一の大企業が所有している中小企業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1"/>
  </si>
  <si>
    <t>・発行済株式の総数又は出資金額の総額の3分の2以上を大企業が所有している中小企業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1"/>
  </si>
  <si>
    <t>・大企業の役員又は職員を兼ねている者が、役員総数の2分の1以上を占めている中小企業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1"/>
  </si>
  <si>
    <t>西　日　本
（関　 西）
地 　　　区</t>
    <rPh sb="0" eb="1">
      <t>ニシ</t>
    </rPh>
    <rPh sb="2" eb="3">
      <t>ニチ</t>
    </rPh>
    <rPh sb="4" eb="5">
      <t>ホン</t>
    </rPh>
    <rPh sb="7" eb="8">
      <t>カン</t>
    </rPh>
    <rPh sb="10" eb="11">
      <t>ニシ</t>
    </rPh>
    <rPh sb="13" eb="14">
      <t>チ</t>
    </rPh>
    <rPh sb="18" eb="19">
      <t>ク</t>
    </rPh>
    <phoneticPr fontId="23"/>
  </si>
  <si>
    <t>様式３</t>
    <rPh sb="0" eb="2">
      <t>ヨウシキ</t>
    </rPh>
    <phoneticPr fontId="20"/>
  </si>
  <si>
    <t>営業経歴書</t>
    <rPh sb="0" eb="2">
      <t>エイギョウ</t>
    </rPh>
    <rPh sb="2" eb="4">
      <t>ケイレキ</t>
    </rPh>
    <rPh sb="4" eb="5">
      <t>ショ</t>
    </rPh>
    <phoneticPr fontId="20"/>
  </si>
  <si>
    <t>出来事（時系列）</t>
    <rPh sb="0" eb="3">
      <t>デキゴト</t>
    </rPh>
    <rPh sb="4" eb="7">
      <t>ジケイレツ</t>
    </rPh>
    <phoneticPr fontId="20"/>
  </si>
  <si>
    <t>年　　月　　日</t>
    <rPh sb="0" eb="1">
      <t>ネン</t>
    </rPh>
    <rPh sb="3" eb="4">
      <t>ガツ</t>
    </rPh>
    <rPh sb="6" eb="7">
      <t>ニチ</t>
    </rPh>
    <phoneticPr fontId="20"/>
  </si>
  <si>
    <t>詳　　　　　細</t>
    <rPh sb="0" eb="1">
      <t>ショウ</t>
    </rPh>
    <rPh sb="6" eb="7">
      <t>ホソ</t>
    </rPh>
    <phoneticPr fontId="20"/>
  </si>
  <si>
    <t>様式４</t>
    <rPh sb="0" eb="2">
      <t>ヨウシキ</t>
    </rPh>
    <phoneticPr fontId="20"/>
  </si>
  <si>
    <t>委　　　任　　　状</t>
    <rPh sb="0" eb="1">
      <t>イ</t>
    </rPh>
    <rPh sb="4" eb="5">
      <t>ニン</t>
    </rPh>
    <rPh sb="8" eb="9">
      <t>ジョウ</t>
    </rPh>
    <phoneticPr fontId="20"/>
  </si>
  <si>
    <t>受任者</t>
    <rPh sb="0" eb="2">
      <t>ジュニン</t>
    </rPh>
    <rPh sb="2" eb="3">
      <t>シャ</t>
    </rPh>
    <phoneticPr fontId="20"/>
  </si>
  <si>
    <t>　住所</t>
    <rPh sb="1" eb="3">
      <t>ジュウショ</t>
    </rPh>
    <phoneticPr fontId="20"/>
  </si>
  <si>
    <t>　氏名</t>
    <rPh sb="1" eb="3">
      <t>シメイ</t>
    </rPh>
    <phoneticPr fontId="20"/>
  </si>
  <si>
    <t>　私は上記の者を代理人と定め、物品購入等の一般競争（指名競争）参加資格審査の申請について</t>
    <rPh sb="1" eb="2">
      <t>ワタシ</t>
    </rPh>
    <rPh sb="3" eb="5">
      <t>ジョウキ</t>
    </rPh>
    <rPh sb="6" eb="7">
      <t>シャ</t>
    </rPh>
    <rPh sb="8" eb="11">
      <t>ダイリニン</t>
    </rPh>
    <rPh sb="12" eb="13">
      <t>サダ</t>
    </rPh>
    <rPh sb="15" eb="17">
      <t>ブッピン</t>
    </rPh>
    <rPh sb="17" eb="19">
      <t>コウニュウ</t>
    </rPh>
    <rPh sb="19" eb="20">
      <t>トウ</t>
    </rPh>
    <phoneticPr fontId="20"/>
  </si>
  <si>
    <t>次の権限を委任します。</t>
    <phoneticPr fontId="20"/>
  </si>
  <si>
    <t>　委任事項</t>
    <rPh sb="1" eb="3">
      <t>イニン</t>
    </rPh>
    <rPh sb="3" eb="5">
      <t>ジコウ</t>
    </rPh>
    <phoneticPr fontId="20"/>
  </si>
  <si>
    <t>１．</t>
    <phoneticPr fontId="20"/>
  </si>
  <si>
    <t>申請書類の作成</t>
    <phoneticPr fontId="20"/>
  </si>
  <si>
    <t>２．</t>
    <phoneticPr fontId="20"/>
  </si>
  <si>
    <t>申請代理</t>
    <phoneticPr fontId="20"/>
  </si>
  <si>
    <t>３．</t>
    <phoneticPr fontId="20"/>
  </si>
  <si>
    <t>記載事項の訂正</t>
    <phoneticPr fontId="20"/>
  </si>
  <si>
    <t>委任者</t>
    <rPh sb="0" eb="3">
      <t>イニンシャ</t>
    </rPh>
    <phoneticPr fontId="20"/>
  </si>
  <si>
    <t>　商号又は名称</t>
    <rPh sb="1" eb="3">
      <t>ショウゴウ</t>
    </rPh>
    <rPh sb="3" eb="4">
      <t>マタ</t>
    </rPh>
    <rPh sb="5" eb="7">
      <t>メイショウ</t>
    </rPh>
    <phoneticPr fontId="20"/>
  </si>
  <si>
    <t>　代表者氏名</t>
    <rPh sb="1" eb="4">
      <t>ダイヒョウシャ</t>
    </rPh>
    <rPh sb="4" eb="6">
      <t>シメイ</t>
    </rPh>
    <phoneticPr fontId="20"/>
  </si>
  <si>
    <t>様式５</t>
    <phoneticPr fontId="20"/>
  </si>
  <si>
    <t>（行政書士番号</t>
    <rPh sb="1" eb="3">
      <t>ギョウセイ</t>
    </rPh>
    <rPh sb="3" eb="5">
      <t>ショシ</t>
    </rPh>
    <rPh sb="5" eb="7">
      <t>バンゴウ</t>
    </rPh>
    <phoneticPr fontId="20"/>
  </si>
  <si>
    <t>）</t>
    <phoneticPr fontId="20"/>
  </si>
  <si>
    <t>電話番号</t>
    <rPh sb="0" eb="4">
      <t>デンワバンゴウ</t>
    </rPh>
    <phoneticPr fontId="6"/>
  </si>
  <si>
    <t>Ａ－14　その他※ｆ</t>
    <phoneticPr fontId="20"/>
  </si>
  <si>
    <t>Ｂ－７　その他※ｆ</t>
    <phoneticPr fontId="20"/>
  </si>
  <si>
    <t>Ｃ－10　その他※a</t>
    <phoneticPr fontId="20"/>
  </si>
  <si>
    <t>年</t>
    <rPh sb="0" eb="1">
      <t>ネン</t>
    </rPh>
    <phoneticPr fontId="6"/>
  </si>
  <si>
    <t>月～</t>
    <rPh sb="0" eb="1">
      <t>ツキ</t>
    </rPh>
    <phoneticPr fontId="6"/>
  </si>
  <si>
    <t>月迄</t>
    <rPh sb="0" eb="1">
      <t>ツキ</t>
    </rPh>
    <rPh sb="1" eb="2">
      <t>マデ</t>
    </rPh>
    <phoneticPr fontId="6"/>
  </si>
  <si>
    <t>（千円）</t>
    <phoneticPr fontId="6"/>
  </si>
  <si>
    <t>年</t>
    <rPh sb="0" eb="1">
      <t>ネン</t>
    </rPh>
    <phoneticPr fontId="20"/>
  </si>
  <si>
    <t>月</t>
    <rPh sb="0" eb="1">
      <t>ツキ</t>
    </rPh>
    <phoneticPr fontId="20"/>
  </si>
  <si>
    <t>日</t>
    <rPh sb="0" eb="1">
      <t>ヒ</t>
    </rPh>
    <phoneticPr fontId="20"/>
  </si>
  <si>
    <t>令和</t>
    <rPh sb="0" eb="2">
      <t>レイワ</t>
    </rPh>
    <phoneticPr fontId="20"/>
  </si>
  <si>
    <t>年</t>
    <rPh sb="0" eb="1">
      <t>ネン</t>
    </rPh>
    <phoneticPr fontId="20"/>
  </si>
  <si>
    <t>月</t>
    <rPh sb="0" eb="1">
      <t>ツキ</t>
    </rPh>
    <phoneticPr fontId="20"/>
  </si>
  <si>
    <t>日</t>
    <rPh sb="0" eb="1">
      <t>ヒ</t>
    </rPh>
    <phoneticPr fontId="20"/>
  </si>
  <si>
    <t>]</t>
    <phoneticPr fontId="20"/>
  </si>
  <si>
    <t>[国名：</t>
    <rPh sb="1" eb="3">
      <t>クニメイ</t>
    </rPh>
    <phoneticPr fontId="20"/>
  </si>
  <si>
    <t>（比率：</t>
    <rPh sb="1" eb="3">
      <t>ヒリツ</t>
    </rPh>
    <phoneticPr fontId="20"/>
  </si>
  <si>
    <t>％）</t>
    <phoneticPr fontId="20"/>
  </si>
  <si>
    <t>年</t>
    <rPh sb="0" eb="1">
      <t>ネン</t>
    </rPh>
    <phoneticPr fontId="20"/>
  </si>
  <si>
    <t>月</t>
    <rPh sb="0" eb="1">
      <t>ツキ</t>
    </rPh>
    <phoneticPr fontId="20"/>
  </si>
  <si>
    <t>日</t>
    <rPh sb="0" eb="1">
      <t>ヒ</t>
    </rPh>
    <phoneticPr fontId="20"/>
  </si>
  <si>
    <t>～</t>
    <phoneticPr fontId="20"/>
  </si>
  <si>
    <t>-</t>
    <phoneticPr fontId="6"/>
  </si>
  <si>
    <t>-</t>
    <phoneticPr fontId="6"/>
  </si>
  <si>
    <t>01</t>
    <phoneticPr fontId="20"/>
  </si>
  <si>
    <t>02</t>
  </si>
  <si>
    <t>02</t>
    <phoneticPr fontId="20"/>
  </si>
  <si>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</si>
  <si>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</si>
  <si>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</si>
  <si>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</si>
  <si>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</si>
  <si>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</si>
  <si>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</si>
  <si>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</si>
  <si>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</si>
  <si>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</si>
  <si>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</si>
  <si>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</si>
  <si>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</si>
  <si>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</si>
  <si>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</si>
  <si>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</si>
  <si>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</si>
  <si>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</si>
  <si>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</si>
  <si>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</si>
  <si>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</si>
  <si>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</si>
  <si>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</si>
  <si>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</si>
  <si>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</si>
  <si>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</si>
  <si>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</si>
  <si>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</si>
  <si>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</si>
  <si>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</si>
  <si>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</si>
  <si>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</si>
  <si>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</si>
  <si>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</si>
  <si>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</si>
  <si>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</si>
  <si>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</si>
  <si>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</si>
  <si>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</si>
  <si>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</si>
  <si>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</si>
  <si>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</si>
  <si>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</si>
  <si>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</si>
  <si>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</si>
  <si>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</si>
  <si>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</si>
  <si>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</si>
  <si>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</si>
  <si>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</si>
  <si>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</si>
  <si>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</si>
  <si>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</si>
  <si>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</si>
  <si>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</si>
  <si>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</si>
  <si>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</si>
  <si>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</si>
  <si>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</si>
  <si>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</si>
  <si>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</si>
  <si>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</si>
  <si>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</si>
  <si>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</si>
  <si>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</si>
  <si>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</si>
  <si>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</si>
  <si>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</si>
  <si>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</si>
  <si>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</si>
  <si>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</si>
  <si>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</si>
  <si>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</si>
  <si>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</si>
  <si>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</si>
  <si>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</si>
  <si>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外国</t>
    <rPh sb="0" eb="2">
      <t>ガイコク</t>
    </rPh>
    <phoneticPr fontId="20"/>
  </si>
  <si>
    <t>郵送受付用受理票（受付受理通知用の葉書）（裏面）</t>
    <rPh sb="0" eb="4">
      <t>ユウソウウケツケ</t>
    </rPh>
    <rPh sb="4" eb="5">
      <t>ヨウ</t>
    </rPh>
    <rPh sb="5" eb="7">
      <t>ジュリ</t>
    </rPh>
    <rPh sb="7" eb="8">
      <t>ヒョウ</t>
    </rPh>
    <rPh sb="9" eb="11">
      <t>ウケツケ</t>
    </rPh>
    <rPh sb="11" eb="13">
      <t>ジュリ</t>
    </rPh>
    <rPh sb="13" eb="16">
      <t>ツウチヨウ</t>
    </rPh>
    <rPh sb="17" eb="19">
      <t>ハガキ</t>
    </rPh>
    <rPh sb="21" eb="23">
      <t>ウラメン</t>
    </rPh>
    <phoneticPr fontId="20"/>
  </si>
  <si>
    <t>※電子メール方式の場合、このシートへの入力は不要です。</t>
  </si>
  <si>
    <t>※文書郵送方式での申請の場合のみ、他の書類とあわせて</t>
    <phoneticPr fontId="20"/>
  </si>
  <si>
    <t>　ご提出ください。　　</t>
    <phoneticPr fontId="20"/>
  </si>
  <si>
    <t>　　〔提出方法〕　</t>
  </si>
  <si>
    <t>　　　　＊こちらを切り取り、葉書の裏に貼り付けてご提出ください。</t>
  </si>
  <si>
    <t>　　　　　葉書に印刷、記載等されても構いません。</t>
    <phoneticPr fontId="20"/>
  </si>
  <si>
    <t>　　　　＊「商号又は名称」のみご記入ください。</t>
  </si>
  <si>
    <t>　　　　＊葉書の表には、返送先をご記入ください。</t>
  </si>
  <si>
    <t>令和7・8年度において、貴機構で行われる物品購入等に係る競争に参加する資格の審査を申請します。</t>
    <rPh sb="0" eb="1">
      <t>レイ</t>
    </rPh>
    <rPh sb="1" eb="2">
      <t>ワ</t>
    </rPh>
    <rPh sb="5" eb="7">
      <t>ネンド</t>
    </rPh>
    <rPh sb="12" eb="13">
      <t>キ</t>
    </rPh>
    <rPh sb="13" eb="15">
      <t>キコウ</t>
    </rPh>
    <rPh sb="16" eb="17">
      <t>オコナ</t>
    </rPh>
    <rPh sb="20" eb="22">
      <t>ブッピン</t>
    </rPh>
    <rPh sb="22" eb="24">
      <t>コウニュウ</t>
    </rPh>
    <rPh sb="24" eb="25">
      <t>トウ</t>
    </rPh>
    <rPh sb="26" eb="27">
      <t>カカ</t>
    </rPh>
    <rPh sb="28" eb="30">
      <t>キョウソウ</t>
    </rPh>
    <rPh sb="31" eb="33">
      <t>サンカ</t>
    </rPh>
    <rPh sb="35" eb="37">
      <t>シカク</t>
    </rPh>
    <rPh sb="38" eb="40">
      <t>シンサ</t>
    </rPh>
    <rPh sb="41" eb="43">
      <t>シンセイ</t>
    </rPh>
    <phoneticPr fontId="6"/>
  </si>
  <si>
    <t>（　　　　　　　　　　）</t>
    <phoneticPr fontId="6"/>
  </si>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</sst>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_);[Red]\(#,##0\)"/>
    <numFmt numFmtId="179" formatCode="#,##0;&quot;▲ &quot;#,##0"/>
    <numFmt numFmtId="180" formatCode="0.0%"/>
    <numFmt numFmtId="181" formatCode="yyyy&quot;年&quot;m&quot;月&quot;d&quot;日&quot;;@"/>
    <numFmt numFmtId="185" formatCode="[$-F800]dddd\,\ mmmm\ dd\,\ yyyy"/>
  </numFmts>
  <fonts count="38">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2"/>
      <name val="ＭＳ 明朝"/>
      <family val="1"/>
      <charset val="128"/>
    </font>
    <font>
      <sz val="11"/>
      <name val="明朝"/>
      <family val="1"/>
      <charset val="128"/>
    </font>
    <font>
      <sz val="16"/>
      <name val="ＭＳ ゴシック"/>
      <family val="3"/>
      <charset val="128"/>
    </font>
    <font>
      <sz val="13"/>
      <name val="ＭＳ ゴシック"/>
      <family val="3"/>
      <charset val="128"/>
    </font>
    <font>
      <sz val="10"/>
      <name val="ＭＳ ゴシック"/>
      <family val="3"/>
      <charset val="128"/>
    </font>
    <font>
      <sz val="28"/>
      <name val="ＭＳ ゴシック"/>
      <family val="3"/>
      <charset val="128"/>
    </font>
    <font>
      <sz val="14"/>
      <name val="ＭＳ ゴシック"/>
      <family val="3"/>
      <charset val="128"/>
    </font>
    <font>
      <sz val="18"/>
      <name val="ＭＳ ゴシック"/>
      <family val="3"/>
      <charset val="128"/>
    </font>
    <font>
      <sz val="30"/>
      <name val="ＭＳ ゴシック"/>
      <family val="3"/>
      <charset val="128"/>
    </font>
    <font>
      <b/>
      <sz val="13"/>
      <name val="ＭＳ ゴシック"/>
      <family val="3"/>
      <charset val="128"/>
    </font>
    <font>
      <sz val="12"/>
      <name val="ＭＳ ゴシック"/>
      <family val="3"/>
      <charset val="128"/>
    </font>
    <font>
      <b/>
      <sz val="14.5"/>
      <name val="ＭＳ ゴシック"/>
      <family val="3"/>
      <charset val="128"/>
    </font>
    <font>
      <sz val="10"/>
      <name val="ＭＳ Ｐ明朝"/>
      <family val="1"/>
      <charset val="128"/>
    </font>
    <font>
      <sz val="6"/>
      <name val="ＭＳ 明朝"/>
      <family val="1"/>
      <charset val="128"/>
    </font>
    <font>
      <sz val="6"/>
      <name val="ＭＳ Ｐゴシック"/>
      <family val="3"/>
      <charset val="128"/>
    </font>
    <font>
      <sz val="11"/>
      <name val="ＭＳ ゴシック"/>
      <family val="3"/>
      <charset val="128"/>
    </font>
    <font>
      <sz val="13"/>
      <name val="ＭＳ 明朝"/>
      <family val="1"/>
      <charset val="128"/>
    </font>
    <font>
      <sz val="10"/>
      <name val="ＭＳ 明朝"/>
      <family val="1"/>
      <charset val="128"/>
    </font>
    <font>
      <sz val="14.5"/>
      <name val="ＭＳ ゴシック"/>
      <family val="3"/>
      <charset val="128"/>
    </font>
    <font>
      <sz val="11"/>
      <name val="ＭＳ 明朝"/>
      <family val="1"/>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b/>
      <sz val="12"/>
      <color theme="1"/>
      <name val="ＭＳ ゴシック"/>
      <family val="3"/>
      <charset val="128"/>
    </font>
    <font>
      <sz val="26"/>
      <name val="ＭＳ ゴシック"/>
      <family val="3"/>
      <charset val="128"/>
    </font>
    <font>
      <sz val="10"/>
      <color theme="1"/>
      <name val="ＭＳ ゴシック"/>
      <family val="3"/>
      <charset val="128"/>
    </font>
    <font>
      <sz val="8"/>
      <name val="ＭＳ ゴシック"/>
      <family val="3"/>
      <charset val="128"/>
    </font>
    <font>
      <sz val="16"/>
      <name val="ＭＳ 明朝"/>
      <family val="1"/>
      <charset val="128"/>
    </font>
    <font>
      <sz val="8"/>
      <name val="ＭＳ Ｐ明朝"/>
      <family val="1"/>
      <charset val="128"/>
    </font>
    <font>
      <sz val="11"/>
      <name val="ＭＳ Ｐゴシック"/>
      <family val="3"/>
      <charset val="128"/>
      <scheme val="major"/>
    </font>
    <font>
      <sz val="11"/>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66">
    <border>
      <left/>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hair">
        <color indexed="64"/>
      </top>
      <bottom style="thin">
        <color indexed="64"/>
      </bottom>
      <diagonal/>
    </border>
    <border>
      <left/>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bottom/>
      <diagonal/>
    </border>
    <border>
      <left style="hair">
        <color indexed="64"/>
      </left>
      <right/>
      <top/>
      <bottom/>
      <diagonal/>
    </border>
    <border>
      <left/>
      <right/>
      <top style="thin">
        <color rgb="FFFF0000"/>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s>
  <cellStyleXfs count="10">
    <xf numFmtId="0" fontId="0" fillId="0" borderId="0"/>
    <xf numFmtId="38" fontId="26" fillId="0" borderId="0" applyFont="0" applyFill="0" applyBorder="0" applyAlignment="0" applyProtection="0"/>
    <xf numFmtId="0" fontId="26" fillId="0" borderId="0"/>
    <xf numFmtId="0" fontId="8" fillId="0" borderId="0"/>
    <xf numFmtId="0" fontId="8" fillId="0" borderId="0" applyBorder="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9">
    <xf numFmtId="0" fontId="0" fillId="0" borderId="0" xfId="0"/>
    <xf numFmtId="0" fontId="10" fillId="0" borderId="0" xfId="0" applyFont="1" applyBorder="1" applyAlignment="1">
      <alignment horizontal="left" vertical="center"/>
    </xf>
    <xf numFmtId="0" fontId="11" fillId="0" borderId="0" xfId="0" applyFont="1" applyBorder="1" applyAlignment="1">
      <alignment vertical="center"/>
    </xf>
    <xf numFmtId="0" fontId="9" fillId="0" borderId="0" xfId="0" applyFont="1" applyBorder="1" applyAlignment="1">
      <alignment horizontal="center" vertical="center"/>
    </xf>
    <xf numFmtId="0" fontId="10" fillId="0" borderId="0" xfId="0" quotePrefix="1" applyFont="1" applyBorder="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10" fillId="0" borderId="0" xfId="0" applyFont="1" applyAlignment="1"/>
    <xf numFmtId="0" fontId="13" fillId="0" borderId="0" xfId="0" applyFont="1" applyAlignment="1"/>
    <xf numFmtId="0" fontId="14" fillId="0" borderId="0" xfId="0" applyFont="1" applyBorder="1" applyAlignment="1">
      <alignment horizontal="distributed"/>
    </xf>
    <xf numFmtId="0" fontId="10" fillId="0" borderId="0" xfId="0" quotePrefix="1" applyFont="1" applyAlignment="1">
      <alignment horizontal="center" vertical="center"/>
    </xf>
    <xf numFmtId="0" fontId="10" fillId="0" borderId="0" xfId="0" applyFont="1" applyAlignment="1">
      <alignment vertical="top"/>
    </xf>
    <xf numFmtId="0" fontId="11" fillId="0" borderId="0" xfId="0" applyFont="1"/>
    <xf numFmtId="0" fontId="11" fillId="0" borderId="0" xfId="0" applyFont="1" applyBorder="1" applyAlignment="1"/>
    <xf numFmtId="0" fontId="11" fillId="0" borderId="0" xfId="0" applyFont="1" applyAlignment="1">
      <alignment vertical="top"/>
    </xf>
    <xf numFmtId="0" fontId="11" fillId="0" borderId="0" xfId="0" applyFont="1" applyAlignment="1">
      <alignment vertical="center"/>
    </xf>
    <xf numFmtId="0" fontId="10" fillId="0" borderId="0" xfId="3" applyFont="1" applyAlignment="1">
      <alignmen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vertical="center"/>
    </xf>
    <xf numFmtId="0" fontId="11" fillId="0" borderId="9"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pplyAlignment="1">
      <alignment vertical="center"/>
    </xf>
    <xf numFmtId="0" fontId="11" fillId="0" borderId="0" xfId="0" applyFont="1" applyFill="1"/>
    <xf numFmtId="0" fontId="10" fillId="0" borderId="0" xfId="0" applyFont="1" applyFill="1" applyBorder="1" applyAlignment="1">
      <alignment horizontal="center" vertical="center"/>
    </xf>
    <xf numFmtId="49" fontId="19" fillId="0" borderId="0" xfId="4" applyNumberFormat="1" applyFont="1" applyFill="1" applyAlignment="1"/>
    <xf numFmtId="49" fontId="17" fillId="0" borderId="0" xfId="4" applyNumberFormat="1" applyFont="1" applyFill="1" applyAlignment="1"/>
    <xf numFmtId="49" fontId="11" fillId="0" borderId="0" xfId="4" applyNumberFormat="1" applyFont="1" applyFill="1" applyAlignment="1">
      <alignment vertical="center" wrapText="1"/>
    </xf>
    <xf numFmtId="0" fontId="11" fillId="0" borderId="0" xfId="4" applyNumberFormat="1" applyFont="1" applyFill="1" applyAlignment="1">
      <alignment horizontal="center"/>
    </xf>
    <xf numFmtId="0" fontId="11" fillId="0" borderId="0" xfId="4" applyFont="1" applyFill="1" applyAlignment="1">
      <alignment horizontal="center"/>
    </xf>
    <xf numFmtId="0" fontId="11" fillId="0" borderId="0" xfId="4" applyFont="1" applyFill="1" applyAlignment="1"/>
    <xf numFmtId="0" fontId="19" fillId="0" borderId="0" xfId="0" applyFont="1"/>
    <xf numFmtId="0" fontId="11" fillId="0" borderId="2" xfId="4" applyFont="1" applyFill="1" applyBorder="1" applyAlignment="1">
      <alignment horizontal="centerContinuous" vertical="center" wrapText="1"/>
    </xf>
    <xf numFmtId="0" fontId="11" fillId="0" borderId="2" xfId="4" applyFont="1" applyFill="1" applyBorder="1" applyAlignment="1">
      <alignment horizontal="center" vertical="center" wrapText="1"/>
    </xf>
    <xf numFmtId="0" fontId="11" fillId="0" borderId="2" xfId="4" applyFont="1" applyFill="1" applyBorder="1" applyAlignment="1">
      <alignment horizontal="center" wrapText="1"/>
    </xf>
    <xf numFmtId="0" fontId="11" fillId="0" borderId="2" xfId="4" applyFont="1" applyFill="1" applyBorder="1" applyAlignment="1">
      <alignment horizontal="center"/>
    </xf>
    <xf numFmtId="0" fontId="11" fillId="0" borderId="11" xfId="4" applyFont="1" applyFill="1" applyBorder="1"/>
    <xf numFmtId="0" fontId="11" fillId="0" borderId="11" xfId="4" applyFont="1" applyFill="1" applyBorder="1" applyAlignment="1">
      <alignment vertical="center" wrapText="1"/>
    </xf>
    <xf numFmtId="0" fontId="11" fillId="0" borderId="2" xfId="4" applyFont="1" applyFill="1" applyBorder="1"/>
    <xf numFmtId="0" fontId="11" fillId="0" borderId="2" xfId="4" applyFont="1" applyFill="1" applyBorder="1" applyAlignment="1"/>
    <xf numFmtId="0" fontId="11" fillId="0" borderId="8" xfId="4" applyFont="1" applyFill="1" applyBorder="1"/>
    <xf numFmtId="0" fontId="11" fillId="0" borderId="8" xfId="4" applyFont="1" applyFill="1" applyBorder="1" applyAlignment="1">
      <alignment vertical="center" wrapText="1"/>
    </xf>
    <xf numFmtId="0" fontId="11" fillId="0" borderId="12" xfId="4" applyFont="1" applyFill="1" applyBorder="1" applyAlignment="1">
      <alignment vertical="center" wrapText="1"/>
    </xf>
    <xf numFmtId="0" fontId="11" fillId="0" borderId="12" xfId="4" applyFont="1" applyFill="1" applyBorder="1"/>
    <xf numFmtId="0" fontId="11" fillId="0" borderId="11" xfId="4" applyFont="1" applyFill="1" applyBorder="1" applyAlignment="1">
      <alignment vertical="center"/>
    </xf>
    <xf numFmtId="0" fontId="11" fillId="0" borderId="8" xfId="4" applyFont="1" applyFill="1" applyBorder="1" applyAlignment="1">
      <alignment vertical="center"/>
    </xf>
    <xf numFmtId="0" fontId="11" fillId="0" borderId="12" xfId="4" applyFont="1" applyFill="1" applyBorder="1" applyAlignment="1">
      <alignment vertical="center"/>
    </xf>
    <xf numFmtId="0" fontId="11" fillId="0" borderId="0" xfId="4" applyFont="1" applyFill="1" applyBorder="1"/>
    <xf numFmtId="0" fontId="11" fillId="0" borderId="0" xfId="4" applyFont="1" applyFill="1" applyBorder="1" applyAlignment="1">
      <alignment vertical="center"/>
    </xf>
    <xf numFmtId="0" fontId="11" fillId="0" borderId="0" xfId="4" applyFont="1" applyFill="1" applyBorder="1" applyAlignment="1">
      <alignment horizontal="center"/>
    </xf>
    <xf numFmtId="0" fontId="11" fillId="0" borderId="0" xfId="4" applyFont="1" applyFill="1" applyBorder="1" applyAlignment="1"/>
    <xf numFmtId="0" fontId="11" fillId="0" borderId="0" xfId="4" applyFont="1" applyFill="1" applyBorder="1" applyAlignment="1">
      <alignment vertical="center" wrapText="1"/>
    </xf>
    <xf numFmtId="49" fontId="17" fillId="0" borderId="0" xfId="4" applyNumberFormat="1" applyFont="1" applyFill="1" applyBorder="1" applyAlignment="1"/>
    <xf numFmtId="0" fontId="13" fillId="0" borderId="0" xfId="0" applyFont="1" applyFill="1" applyAlignment="1">
      <alignment vertical="center"/>
    </xf>
    <xf numFmtId="0" fontId="10" fillId="0" borderId="0" xfId="0" quotePrefix="1" applyFont="1" applyFill="1" applyBorder="1" applyAlignment="1">
      <alignment horizontal="center" vertical="center"/>
    </xf>
    <xf numFmtId="0" fontId="22" fillId="0" borderId="0" xfId="3" applyFont="1" applyFill="1" applyAlignment="1">
      <alignment vertical="center"/>
    </xf>
    <xf numFmtId="0" fontId="13" fillId="0" borderId="0" xfId="3" applyFont="1" applyAlignment="1">
      <alignment vertical="center"/>
    </xf>
    <xf numFmtId="0" fontId="22" fillId="0" borderId="0" xfId="3" applyFont="1" applyAlignment="1">
      <alignment vertical="center"/>
    </xf>
    <xf numFmtId="0" fontId="22" fillId="0" borderId="0" xfId="3" applyFont="1" applyBorder="1" applyAlignment="1">
      <alignment vertical="center"/>
    </xf>
    <xf numFmtId="0" fontId="22" fillId="0" borderId="0" xfId="3" quotePrefix="1" applyFont="1" applyBorder="1" applyAlignment="1">
      <alignment horizontal="left" vertical="center"/>
    </xf>
    <xf numFmtId="0" fontId="13" fillId="0" borderId="0" xfId="3" applyFont="1" applyBorder="1" applyAlignment="1">
      <alignment horizontal="center" vertical="center"/>
    </xf>
    <xf numFmtId="0" fontId="13" fillId="0" borderId="0" xfId="3" quotePrefix="1" applyFont="1" applyAlignment="1">
      <alignment horizontal="left" vertical="center"/>
    </xf>
    <xf numFmtId="0" fontId="13" fillId="0" borderId="0" xfId="3" applyFont="1" applyAlignment="1">
      <alignment horizontal="center" vertical="center"/>
    </xf>
    <xf numFmtId="0" fontId="17" fillId="0" borderId="0" xfId="3" applyFont="1" applyFill="1" applyAlignment="1">
      <alignment horizontal="left" vertical="center"/>
    </xf>
    <xf numFmtId="0" fontId="17" fillId="0" borderId="0" xfId="3" applyFont="1" applyAlignment="1">
      <alignment horizontal="center" vertical="center"/>
    </xf>
    <xf numFmtId="0" fontId="17" fillId="0" borderId="0" xfId="3" applyFont="1" applyAlignment="1">
      <alignment vertical="center"/>
    </xf>
    <xf numFmtId="0" fontId="17" fillId="0" borderId="0" xfId="3" quotePrefix="1" applyFont="1" applyAlignment="1">
      <alignment horizontal="left" vertical="center"/>
    </xf>
    <xf numFmtId="0" fontId="10" fillId="0" borderId="0" xfId="0" applyFont="1" applyFill="1" applyBorder="1" applyAlignment="1">
      <alignment horizontal="left" vertical="center"/>
    </xf>
    <xf numFmtId="0" fontId="22" fillId="0" borderId="0" xfId="3" applyFont="1" applyFill="1" applyBorder="1" applyAlignment="1">
      <alignment vertical="center"/>
    </xf>
    <xf numFmtId="0" fontId="25" fillId="0" borderId="0" xfId="0" applyFont="1" applyAlignment="1">
      <alignment vertical="center"/>
    </xf>
    <xf numFmtId="0" fontId="10" fillId="0" borderId="0" xfId="0" applyFont="1" applyFill="1" applyBorder="1" applyAlignment="1">
      <alignment vertical="center" shrinkToFit="1"/>
    </xf>
    <xf numFmtId="0" fontId="19" fillId="0" borderId="0" xfId="2" applyFont="1" applyFill="1" applyAlignment="1">
      <alignment vertical="center"/>
    </xf>
    <xf numFmtId="0" fontId="23" fillId="0" borderId="0" xfId="0"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10" fillId="2" borderId="0" xfId="3" quotePrefix="1" applyFont="1" applyFill="1" applyBorder="1" applyAlignment="1">
      <alignment horizontal="left" vertical="center"/>
    </xf>
    <xf numFmtId="0" fontId="10" fillId="2" borderId="41" xfId="3" applyFont="1" applyFill="1" applyBorder="1" applyAlignment="1">
      <alignment vertical="center"/>
    </xf>
    <xf numFmtId="0" fontId="10" fillId="2" borderId="9" xfId="3" applyFont="1" applyFill="1" applyBorder="1" applyAlignment="1">
      <alignment vertical="center"/>
    </xf>
    <xf numFmtId="0" fontId="10" fillId="2" borderId="9" xfId="3" applyFont="1" applyFill="1" applyBorder="1" applyAlignment="1">
      <alignment horizontal="center" vertical="center"/>
    </xf>
    <xf numFmtId="0" fontId="10" fillId="2" borderId="9" xfId="3" applyFont="1" applyFill="1" applyBorder="1" applyAlignment="1">
      <alignment horizontal="right" vertical="center" textRotation="255"/>
    </xf>
    <xf numFmtId="0" fontId="10" fillId="2" borderId="13" xfId="3" applyFont="1" applyFill="1" applyBorder="1" applyAlignment="1">
      <alignment horizontal="right" vertical="center" textRotation="255"/>
    </xf>
    <xf numFmtId="0" fontId="10" fillId="2" borderId="7" xfId="3" applyFont="1" applyFill="1" applyBorder="1" applyAlignment="1">
      <alignment vertical="center"/>
    </xf>
    <xf numFmtId="0" fontId="10" fillId="2" borderId="6" xfId="3" quotePrefix="1" applyFont="1" applyFill="1" applyBorder="1" applyAlignment="1">
      <alignment horizontal="center" vertical="top"/>
    </xf>
    <xf numFmtId="0" fontId="10" fillId="2" borderId="6" xfId="3" applyFont="1" applyFill="1" applyBorder="1" applyAlignment="1">
      <alignment vertical="center"/>
    </xf>
    <xf numFmtId="0" fontId="11" fillId="2" borderId="18" xfId="0" applyFont="1" applyFill="1" applyBorder="1" applyAlignment="1">
      <alignment vertical="center"/>
    </xf>
    <xf numFmtId="0" fontId="11" fillId="2" borderId="9" xfId="0" applyFont="1" applyFill="1" applyBorder="1" applyAlignment="1">
      <alignment vertical="top"/>
    </xf>
    <xf numFmtId="0" fontId="10" fillId="2" borderId="13" xfId="3" applyFont="1" applyFill="1" applyBorder="1" applyAlignment="1">
      <alignment horizontal="center" vertical="center"/>
    </xf>
    <xf numFmtId="0" fontId="10" fillId="2" borderId="17" xfId="3" applyFont="1" applyFill="1" applyBorder="1" applyAlignment="1">
      <alignment vertical="center"/>
    </xf>
    <xf numFmtId="0" fontId="10" fillId="2" borderId="16" xfId="3" applyFont="1" applyFill="1" applyBorder="1" applyAlignment="1">
      <alignment vertical="center"/>
    </xf>
    <xf numFmtId="0" fontId="10" fillId="2" borderId="3" xfId="3" applyFont="1" applyFill="1" applyBorder="1" applyAlignment="1">
      <alignment vertical="center"/>
    </xf>
    <xf numFmtId="0" fontId="10" fillId="2" borderId="18" xfId="3" applyFont="1" applyFill="1" applyBorder="1" applyAlignment="1">
      <alignment vertical="center"/>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0" borderId="0" xfId="0" applyFont="1" applyAlignment="1">
      <alignment vertical="center"/>
    </xf>
    <xf numFmtId="0" fontId="12" fillId="0" borderId="0" xfId="3" quotePrefix="1" applyFont="1" applyBorder="1" applyAlignment="1">
      <alignment vertical="center"/>
    </xf>
    <xf numFmtId="0" fontId="10" fillId="0" borderId="0" xfId="0" applyFont="1" applyFill="1" applyAlignment="1">
      <alignment vertical="center"/>
    </xf>
    <xf numFmtId="176" fontId="11" fillId="0" borderId="1" xfId="0" applyNumberFormat="1" applyFont="1" applyBorder="1" applyAlignment="1">
      <alignment horizontal="center" vertical="center" shrinkToFit="1"/>
    </xf>
    <xf numFmtId="176" fontId="11" fillId="0" borderId="4" xfId="0" applyNumberFormat="1"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0" fillId="2" borderId="15" xfId="3" applyNumberFormat="1" applyFont="1" applyFill="1" applyBorder="1" applyAlignment="1">
      <alignment horizontal="center" vertical="center" shrinkToFit="1"/>
    </xf>
    <xf numFmtId="176" fontId="10" fillId="2" borderId="4" xfId="3" applyNumberFormat="1" applyFont="1" applyFill="1" applyBorder="1" applyAlignment="1">
      <alignment horizontal="center" vertical="center" shrinkToFit="1"/>
    </xf>
    <xf numFmtId="176" fontId="10" fillId="2" borderId="5" xfId="3" applyNumberFormat="1" applyFont="1" applyFill="1" applyBorder="1" applyAlignment="1">
      <alignment horizontal="center" vertical="center" shrinkToFit="1"/>
    </xf>
    <xf numFmtId="0" fontId="10" fillId="2" borderId="32" xfId="3" applyFont="1" applyFill="1" applyBorder="1" applyAlignment="1">
      <alignment vertical="center"/>
    </xf>
    <xf numFmtId="0" fontId="10" fillId="2" borderId="31" xfId="3" applyFont="1" applyFill="1" applyBorder="1" applyAlignment="1">
      <alignment vertical="center"/>
    </xf>
    <xf numFmtId="0" fontId="10" fillId="2" borderId="32" xfId="3" applyFont="1" applyFill="1" applyBorder="1" applyAlignment="1">
      <alignment horizontal="right" vertical="center"/>
    </xf>
    <xf numFmtId="0" fontId="13" fillId="2" borderId="0" xfId="0" applyFont="1" applyFill="1" applyAlignment="1"/>
    <xf numFmtId="0" fontId="10" fillId="2" borderId="0" xfId="0" applyFont="1" applyFill="1" applyAlignment="1">
      <alignment vertical="center"/>
    </xf>
    <xf numFmtId="0" fontId="11" fillId="2" borderId="0" xfId="0" applyFont="1" applyFill="1"/>
    <xf numFmtId="0" fontId="11" fillId="2" borderId="2" xfId="4" applyFont="1" applyFill="1" applyBorder="1" applyAlignment="1"/>
    <xf numFmtId="0" fontId="11" fillId="2" borderId="2" xfId="4" applyFont="1" applyFill="1" applyBorder="1" applyAlignment="1">
      <alignment vertical="center" wrapText="1"/>
    </xf>
    <xf numFmtId="0" fontId="10" fillId="2" borderId="0" xfId="0" applyFont="1" applyFill="1" applyAlignment="1" applyProtection="1">
      <alignment vertical="center"/>
    </xf>
    <xf numFmtId="178" fontId="11" fillId="0" borderId="0" xfId="0" applyNumberFormat="1" applyFont="1" applyAlignment="1" applyProtection="1">
      <alignment vertical="center"/>
      <protection hidden="1"/>
    </xf>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10" fillId="0" borderId="0" xfId="0" applyFont="1" applyFill="1" applyAlignment="1">
      <alignment vertical="top"/>
    </xf>
    <xf numFmtId="0" fontId="10" fillId="0" borderId="0" xfId="0" applyFont="1" applyFill="1" applyAlignment="1">
      <alignment horizontal="center" vertical="center" shrinkToFit="1"/>
    </xf>
    <xf numFmtId="0" fontId="0" fillId="0" borderId="0" xfId="0" applyAlignment="1"/>
    <xf numFmtId="0" fontId="11" fillId="0" borderId="0" xfId="0" applyFont="1" applyAlignment="1">
      <alignment horizontal="distributed"/>
    </xf>
    <xf numFmtId="0" fontId="28" fillId="2" borderId="0" xfId="7" applyFont="1" applyFill="1">
      <alignment vertical="center"/>
    </xf>
    <xf numFmtId="0" fontId="28" fillId="2" borderId="42" xfId="7" applyFont="1" applyFill="1" applyBorder="1">
      <alignment vertical="center"/>
    </xf>
    <xf numFmtId="0" fontId="28" fillId="2" borderId="43" xfId="7" applyFont="1" applyFill="1" applyBorder="1">
      <alignment vertical="center"/>
    </xf>
    <xf numFmtId="0" fontId="28" fillId="2" borderId="44" xfId="7" applyFont="1" applyFill="1" applyBorder="1">
      <alignment vertical="center"/>
    </xf>
    <xf numFmtId="0" fontId="28" fillId="2" borderId="40" xfId="7" applyFont="1" applyFill="1" applyBorder="1">
      <alignment vertical="center"/>
    </xf>
    <xf numFmtId="0" fontId="27" fillId="2" borderId="0" xfId="7" applyFont="1" applyFill="1" applyBorder="1">
      <alignment vertical="center"/>
    </xf>
    <xf numFmtId="0" fontId="28" fillId="2" borderId="0" xfId="7" applyFont="1" applyFill="1" applyBorder="1">
      <alignment vertical="center"/>
    </xf>
    <xf numFmtId="0" fontId="30" fillId="2" borderId="0" xfId="7" applyFont="1" applyFill="1" applyBorder="1" applyAlignment="1">
      <alignment vertical="center"/>
    </xf>
    <xf numFmtId="0" fontId="28" fillId="2" borderId="13" xfId="7" applyFont="1" applyFill="1" applyBorder="1">
      <alignment vertical="center"/>
    </xf>
    <xf numFmtId="0" fontId="28" fillId="2" borderId="13" xfId="7" applyFont="1" applyFill="1" applyBorder="1" applyAlignment="1">
      <alignment horizontal="right" vertical="center"/>
    </xf>
    <xf numFmtId="0" fontId="28" fillId="2" borderId="45" xfId="7" applyFont="1" applyFill="1" applyBorder="1">
      <alignment vertical="center"/>
    </xf>
    <xf numFmtId="0" fontId="28" fillId="2" borderId="46" xfId="7" applyFont="1" applyFill="1" applyBorder="1">
      <alignment vertical="center"/>
    </xf>
    <xf numFmtId="0" fontId="28" fillId="2" borderId="47" xfId="7" applyFont="1" applyFill="1" applyBorder="1">
      <alignment vertical="center"/>
    </xf>
    <xf numFmtId="0" fontId="10" fillId="2" borderId="9" xfId="3" applyFont="1" applyFill="1" applyBorder="1" applyAlignment="1">
      <alignment horizontal="right" vertical="center"/>
    </xf>
    <xf numFmtId="0" fontId="10" fillId="2" borderId="20" xfId="3" applyFont="1" applyFill="1" applyBorder="1" applyAlignment="1">
      <alignment horizontal="right" vertical="center"/>
    </xf>
    <xf numFmtId="0" fontId="10" fillId="2" borderId="20" xfId="3" applyFont="1" applyFill="1" applyBorder="1" applyAlignment="1">
      <alignment vertical="center"/>
    </xf>
    <xf numFmtId="179" fontId="11" fillId="2" borderId="6" xfId="0" applyNumberFormat="1" applyFont="1" applyFill="1" applyBorder="1" applyAlignment="1" applyProtection="1">
      <alignment vertical="center" shrinkToFit="1"/>
      <protection hidden="1"/>
    </xf>
    <xf numFmtId="0" fontId="10" fillId="0" borderId="0" xfId="0" applyFont="1" applyAlignment="1">
      <alignment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Border="1" applyAlignment="1">
      <alignment vertical="center"/>
    </xf>
    <xf numFmtId="0" fontId="11" fillId="0" borderId="7" xfId="2" applyFont="1" applyFill="1" applyBorder="1" applyAlignment="1">
      <alignment vertical="center"/>
    </xf>
    <xf numFmtId="0" fontId="10" fillId="0" borderId="0" xfId="2" applyFont="1" applyFill="1" applyAlignment="1">
      <alignment vertical="center"/>
    </xf>
    <xf numFmtId="0" fontId="11" fillId="0" borderId="0" xfId="2" applyFont="1" applyFill="1" applyAlignment="1">
      <alignment vertical="center"/>
    </xf>
    <xf numFmtId="0" fontId="22" fillId="0" borderId="0" xfId="2" applyFont="1" applyFill="1" applyBorder="1" applyAlignment="1">
      <alignment horizontal="center" vertical="center"/>
    </xf>
    <xf numFmtId="0" fontId="11" fillId="0" borderId="0" xfId="2" applyFont="1" applyFill="1" applyBorder="1" applyAlignment="1">
      <alignment vertical="center"/>
    </xf>
    <xf numFmtId="0" fontId="10" fillId="0" borderId="0" xfId="2" applyFont="1" applyFill="1" applyBorder="1" applyAlignment="1">
      <alignment vertical="center"/>
    </xf>
    <xf numFmtId="0" fontId="13" fillId="3" borderId="1" xfId="0" quotePrefix="1" applyFont="1" applyFill="1" applyBorder="1" applyAlignment="1" applyProtection="1">
      <alignment horizontal="center" vertical="center"/>
      <protection locked="0"/>
    </xf>
    <xf numFmtId="0" fontId="9" fillId="3" borderId="0" xfId="0" applyFont="1" applyFill="1" applyAlignment="1" applyProtection="1">
      <alignment horizontal="right" shrinkToFit="1"/>
      <protection locked="0"/>
    </xf>
    <xf numFmtId="0" fontId="11" fillId="3" borderId="2" xfId="4" applyFont="1" applyFill="1" applyBorder="1" applyAlignment="1" applyProtection="1">
      <alignment horizontal="center" shrinkToFit="1"/>
      <protection locked="0"/>
    </xf>
    <xf numFmtId="0" fontId="19" fillId="0" borderId="0" xfId="0" applyFont="1" applyFill="1" applyAlignment="1">
      <alignment horizontal="right"/>
    </xf>
    <xf numFmtId="0" fontId="35" fillId="0" borderId="0" xfId="0" applyFont="1"/>
    <xf numFmtId="49" fontId="33" fillId="0" borderId="0" xfId="4" applyNumberFormat="1" applyFont="1" applyFill="1" applyAlignment="1"/>
    <xf numFmtId="0" fontId="33" fillId="0" borderId="0" xfId="4" applyFont="1" applyFill="1" applyBorder="1" applyAlignment="1">
      <alignment vertical="center"/>
    </xf>
    <xf numFmtId="0" fontId="33" fillId="0" borderId="0" xfId="4" applyFont="1" applyFill="1" applyBorder="1"/>
    <xf numFmtId="0" fontId="33" fillId="0" borderId="0" xfId="4" applyFont="1" applyFill="1" applyBorder="1" applyAlignment="1">
      <alignment horizontal="center"/>
    </xf>
    <xf numFmtId="0" fontId="33" fillId="0" borderId="0" xfId="4" applyFont="1" applyFill="1" applyBorder="1" applyAlignment="1"/>
    <xf numFmtId="0" fontId="2" fillId="2" borderId="0" xfId="8" applyFill="1" applyAlignment="1">
      <alignment vertical="center" wrapText="1"/>
    </xf>
    <xf numFmtId="0" fontId="2" fillId="2" borderId="0" xfId="8" applyFont="1" applyFill="1" applyAlignment="1">
      <alignment horizontal="left" vertical="center" wrapText="1"/>
    </xf>
    <xf numFmtId="0" fontId="2" fillId="2" borderId="0" xfId="8" applyFill="1" applyAlignment="1">
      <alignment horizontal="center" vertical="center" wrapText="1"/>
    </xf>
    <xf numFmtId="0" fontId="2" fillId="2" borderId="2" xfId="8" applyFill="1" applyBorder="1" applyAlignment="1">
      <alignment horizontal="center" vertical="center" wrapText="1"/>
    </xf>
    <xf numFmtId="49" fontId="2" fillId="2" borderId="2" xfId="8" applyNumberFormat="1" applyFont="1" applyFill="1" applyBorder="1" applyAlignment="1">
      <alignment horizontal="center" vertical="center" shrinkToFit="1"/>
    </xf>
    <xf numFmtId="0" fontId="10" fillId="0" borderId="0" xfId="0" applyFont="1" applyFill="1" applyAlignment="1">
      <alignment horizontal="right" vertical="center"/>
    </xf>
    <xf numFmtId="0" fontId="22" fillId="0" borderId="0" xfId="3" applyFont="1" applyFill="1" applyBorder="1" applyAlignment="1">
      <alignment horizontal="right" vertical="center"/>
    </xf>
    <xf numFmtId="0" fontId="35" fillId="0" borderId="0" xfId="0" applyFont="1" applyFill="1" applyAlignment="1">
      <alignment horizontal="right"/>
    </xf>
    <xf numFmtId="0" fontId="2" fillId="3" borderId="2" xfId="8" applyFill="1" applyBorder="1" applyAlignment="1" applyProtection="1">
      <alignment horizontal="center" vertical="center" wrapText="1"/>
      <protection locked="0"/>
    </xf>
    <xf numFmtId="0" fontId="2" fillId="3" borderId="2" xfId="8" applyFill="1" applyBorder="1" applyAlignment="1" applyProtection="1">
      <alignment vertical="center" wrapText="1"/>
      <protection locked="0"/>
    </xf>
    <xf numFmtId="0" fontId="2" fillId="3" borderId="0" xfId="8" applyFill="1" applyAlignment="1" applyProtection="1">
      <alignment horizontal="center" vertical="center" wrapText="1"/>
      <protection locked="0"/>
    </xf>
    <xf numFmtId="181" fontId="2" fillId="3" borderId="0" xfId="8" applyNumberFormat="1" applyFill="1" applyAlignment="1" applyProtection="1">
      <alignment horizontal="center" vertical="center" shrinkToFit="1"/>
      <protection locked="0"/>
    </xf>
    <xf numFmtId="0" fontId="2" fillId="3" borderId="0" xfId="8" applyFill="1" applyAlignment="1" applyProtection="1">
      <alignment vertical="center" wrapText="1"/>
      <protection locked="0"/>
    </xf>
    <xf numFmtId="0" fontId="22" fillId="2" borderId="0" xfId="0" applyFont="1" applyFill="1" applyProtection="1">
      <protection hidden="1"/>
    </xf>
    <xf numFmtId="0" fontId="9" fillId="2" borderId="0" xfId="0" applyFont="1" applyFill="1" applyAlignment="1" applyProtection="1">
      <protection hidden="1"/>
    </xf>
    <xf numFmtId="0" fontId="22" fillId="2" borderId="0" xfId="0" applyFont="1" applyFill="1" applyAlignment="1" applyProtection="1">
      <alignment horizontal="left"/>
      <protection hidden="1"/>
    </xf>
    <xf numFmtId="0" fontId="22" fillId="2" borderId="0" xfId="0" applyFont="1" applyFill="1" applyAlignment="1" applyProtection="1">
      <protection hidden="1"/>
    </xf>
    <xf numFmtId="0" fontId="22" fillId="2" borderId="0" xfId="0" quotePrefix="1" applyFont="1" applyFill="1" applyAlignment="1" applyProtection="1">
      <alignment horizontal="right" shrinkToFit="1"/>
      <protection hidden="1"/>
    </xf>
    <xf numFmtId="0" fontId="10" fillId="0" borderId="0" xfId="0" applyFont="1" applyAlignment="1">
      <alignment vertical="center"/>
    </xf>
    <xf numFmtId="0" fontId="19" fillId="0" borderId="0" xfId="0" applyFont="1" applyAlignment="1">
      <alignment horizontal="right"/>
    </xf>
    <xf numFmtId="0" fontId="35" fillId="0" borderId="0" xfId="0" applyFont="1" applyAlignment="1">
      <alignment horizontal="right"/>
    </xf>
    <xf numFmtId="0" fontId="19" fillId="2" borderId="0" xfId="0" applyFont="1" applyFill="1"/>
    <xf numFmtId="0" fontId="19" fillId="2" borderId="0" xfId="0" applyFont="1" applyFill="1" applyProtection="1">
      <protection hidden="1"/>
    </xf>
    <xf numFmtId="0" fontId="19" fillId="0" borderId="0" xfId="0" applyFont="1" applyProtection="1">
      <protection hidden="1"/>
    </xf>
    <xf numFmtId="0" fontId="35" fillId="0" borderId="0" xfId="0" applyFont="1" applyProtection="1">
      <protection hidden="1"/>
    </xf>
    <xf numFmtId="49" fontId="2" fillId="2" borderId="0" xfId="8" applyNumberFormat="1" applyFill="1" applyAlignment="1" applyProtection="1">
      <alignment horizontal="center" vertical="center" shrinkToFit="1"/>
      <protection locked="0"/>
    </xf>
    <xf numFmtId="0" fontId="2" fillId="2" borderId="0" xfId="8" applyFill="1" applyAlignment="1">
      <alignment horizontal="right" vertical="center"/>
    </xf>
    <xf numFmtId="49" fontId="2" fillId="2" borderId="0" xfId="8" applyNumberFormat="1" applyFill="1" applyAlignment="1">
      <alignment horizontal="center" vertical="center" shrinkToFit="1"/>
    </xf>
    <xf numFmtId="0" fontId="10" fillId="0" borderId="0" xfId="0" applyFont="1" applyAlignment="1">
      <alignment vertical="center"/>
    </xf>
    <xf numFmtId="0" fontId="22" fillId="3" borderId="6" xfId="0" applyFont="1" applyFill="1" applyBorder="1" applyAlignment="1" applyProtection="1">
      <alignment vertical="center" shrinkToFit="1"/>
      <protection locked="0"/>
    </xf>
    <xf numFmtId="0" fontId="22" fillId="3" borderId="18" xfId="0" applyFont="1" applyFill="1" applyBorder="1" applyAlignment="1" applyProtection="1">
      <alignment vertical="center" shrinkToFit="1"/>
      <protection locked="0"/>
    </xf>
    <xf numFmtId="0" fontId="22" fillId="3" borderId="7" xfId="0" applyFont="1" applyFill="1" applyBorder="1" applyAlignment="1" applyProtection="1">
      <alignment vertical="center" shrinkToFit="1"/>
      <protection locked="0"/>
    </xf>
    <xf numFmtId="0" fontId="22" fillId="3" borderId="0" xfId="0" applyFont="1" applyFill="1" applyBorder="1" applyAlignment="1" applyProtection="1">
      <alignment vertical="center" shrinkToFit="1"/>
      <protection locked="0"/>
    </xf>
    <xf numFmtId="0" fontId="13" fillId="3" borderId="16" xfId="3" applyFont="1" applyFill="1" applyBorder="1" applyAlignment="1" applyProtection="1">
      <alignment vertical="center" shrinkToFit="1"/>
      <protection locked="0"/>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horizontal="right" vertical="center"/>
    </xf>
    <xf numFmtId="0" fontId="10" fillId="0" borderId="0" xfId="0" applyFont="1" applyFill="1" applyBorder="1" applyAlignment="1">
      <alignment horizontal="right" vertical="center"/>
    </xf>
    <xf numFmtId="0" fontId="10" fillId="0" borderId="0" xfId="0" applyFont="1" applyAlignment="1">
      <alignment horizontal="left" vertical="center"/>
    </xf>
    <xf numFmtId="0" fontId="10" fillId="0" borderId="0" xfId="0" applyFont="1" applyFill="1" applyAlignment="1">
      <alignment horizontal="left" vertical="center"/>
    </xf>
    <xf numFmtId="0" fontId="36" fillId="0" borderId="0" xfId="0" applyFont="1" applyAlignment="1">
      <alignment vertical="center"/>
    </xf>
    <xf numFmtId="0" fontId="37" fillId="0" borderId="0" xfId="9" applyFont="1">
      <alignment vertical="center"/>
    </xf>
    <xf numFmtId="176" fontId="10" fillId="2" borderId="6" xfId="3" applyNumberFormat="1" applyFont="1" applyFill="1" applyBorder="1" applyAlignment="1" applyProtection="1">
      <alignment vertical="center"/>
    </xf>
    <xf numFmtId="176" fontId="10" fillId="2" borderId="19" xfId="3" applyNumberFormat="1" applyFont="1" applyFill="1" applyBorder="1" applyAlignment="1" applyProtection="1">
      <alignment vertical="center"/>
    </xf>
    <xf numFmtId="0" fontId="17" fillId="2" borderId="19" xfId="3" applyNumberFormat="1" applyFont="1" applyFill="1" applyBorder="1" applyAlignment="1" applyProtection="1">
      <alignment horizontal="center" vertical="center"/>
    </xf>
    <xf numFmtId="49" fontId="36" fillId="0" borderId="0" xfId="0" applyNumberFormat="1" applyFont="1" applyAlignment="1">
      <alignment vertical="center"/>
    </xf>
    <xf numFmtId="49" fontId="36" fillId="0" borderId="0" xfId="0" applyNumberFormat="1" applyFont="1"/>
    <xf numFmtId="49" fontId="37" fillId="0" borderId="0" xfId="9" applyNumberFormat="1" applyFont="1">
      <alignment vertical="center"/>
    </xf>
    <xf numFmtId="0" fontId="22" fillId="2" borderId="18"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22" fillId="2" borderId="19" xfId="0" applyFont="1" applyFill="1" applyBorder="1" applyAlignment="1" applyProtection="1">
      <alignment vertical="center" shrinkToFit="1"/>
    </xf>
    <xf numFmtId="0" fontId="22" fillId="2" borderId="21"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0" fontId="22" fillId="2" borderId="7" xfId="0" applyFont="1" applyFill="1" applyBorder="1" applyAlignment="1" applyProtection="1">
      <alignment vertical="center" shrinkToFit="1"/>
    </xf>
    <xf numFmtId="0" fontId="10" fillId="2" borderId="18" xfId="3" quotePrefix="1" applyFont="1" applyFill="1" applyBorder="1" applyAlignment="1" applyProtection="1">
      <alignment vertical="center"/>
    </xf>
    <xf numFmtId="0" fontId="10" fillId="2" borderId="20" xfId="3" applyFont="1" applyFill="1" applyBorder="1" applyAlignment="1" applyProtection="1">
      <alignment vertical="center" shrinkToFit="1"/>
    </xf>
    <xf numFmtId="0" fontId="13" fillId="2" borderId="16" xfId="3" applyFont="1" applyFill="1" applyBorder="1" applyAlignment="1" applyProtection="1">
      <alignment vertical="center" shrinkToFit="1"/>
    </xf>
    <xf numFmtId="0" fontId="13" fillId="2" borderId="3" xfId="3" applyFont="1" applyFill="1" applyBorder="1" applyAlignment="1" applyProtection="1">
      <alignment vertical="center" shrinkToFit="1"/>
    </xf>
    <xf numFmtId="0" fontId="22" fillId="3" borderId="0" xfId="0" applyFont="1" applyFill="1" applyProtection="1">
      <protection locked="0" hidden="1"/>
    </xf>
    <xf numFmtId="176" fontId="9" fillId="2" borderId="17" xfId="0" applyNumberFormat="1" applyFont="1" applyFill="1" applyBorder="1" applyAlignment="1" applyProtection="1">
      <alignment horizontal="center" vertical="center" shrinkToFit="1"/>
      <protection locked="0"/>
    </xf>
    <xf numFmtId="176" fontId="9" fillId="2" borderId="16" xfId="0" applyNumberFormat="1" applyFont="1" applyFill="1" applyBorder="1" applyAlignment="1" applyProtection="1">
      <alignment horizontal="center" vertical="center" shrinkToFit="1"/>
      <protection locked="0"/>
    </xf>
    <xf numFmtId="176" fontId="9" fillId="2" borderId="3" xfId="0" applyNumberFormat="1" applyFont="1" applyFill="1" applyBorder="1" applyAlignment="1" applyProtection="1">
      <alignment horizontal="center" vertical="center" shrinkToFit="1"/>
      <protection locked="0"/>
    </xf>
    <xf numFmtId="0" fontId="9" fillId="3" borderId="0" xfId="0" applyFont="1" applyFill="1" applyAlignment="1" applyProtection="1">
      <alignment horizontal="right" shrinkToFit="1"/>
      <protection locked="0"/>
    </xf>
    <xf numFmtId="0" fontId="10" fillId="0" borderId="0" xfId="0" applyFont="1" applyFill="1" applyBorder="1" applyAlignment="1">
      <alignment vertical="center"/>
    </xf>
    <xf numFmtId="0" fontId="10" fillId="0" borderId="0" xfId="0" applyFont="1" applyFill="1" applyAlignment="1">
      <alignment horizontal="center" vertical="center" shrinkToFit="1"/>
    </xf>
    <xf numFmtId="0" fontId="9" fillId="3" borderId="17"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3" xfId="0" applyFont="1" applyFill="1" applyBorder="1" applyAlignment="1" applyProtection="1">
      <alignment horizontal="left" vertical="center" shrinkToFit="1"/>
      <protection locked="0"/>
    </xf>
    <xf numFmtId="0" fontId="10" fillId="0" borderId="0" xfId="0" applyFont="1" applyBorder="1" applyAlignment="1">
      <alignment vertical="center"/>
    </xf>
    <xf numFmtId="0" fontId="18" fillId="0" borderId="0" xfId="0" applyFont="1" applyFill="1" applyBorder="1" applyAlignment="1">
      <alignment horizontal="center" vertical="center"/>
    </xf>
    <xf numFmtId="49" fontId="9" fillId="3" borderId="17" xfId="3" applyNumberFormat="1" applyFont="1" applyFill="1" applyBorder="1" applyAlignment="1" applyProtection="1">
      <alignment horizontal="left" vertical="center"/>
      <protection locked="0"/>
    </xf>
    <xf numFmtId="49" fontId="9" fillId="3" borderId="16" xfId="3" applyNumberFormat="1" applyFont="1" applyFill="1" applyBorder="1" applyAlignment="1" applyProtection="1">
      <alignment horizontal="left" vertical="center"/>
      <protection locked="0"/>
    </xf>
    <xf numFmtId="49" fontId="9" fillId="3" borderId="3" xfId="3" applyNumberFormat="1" applyFont="1" applyFill="1" applyBorder="1" applyAlignment="1" applyProtection="1">
      <alignment horizontal="left" vertical="center"/>
      <protection locked="0"/>
    </xf>
    <xf numFmtId="0" fontId="10" fillId="0" borderId="0" xfId="0" applyFont="1" applyBorder="1" applyAlignment="1">
      <alignment horizontal="center" vertical="center"/>
    </xf>
    <xf numFmtId="0" fontId="13" fillId="0" borderId="0" xfId="0" applyFont="1" applyFill="1" applyBorder="1" applyAlignment="1">
      <alignment vertical="center" shrinkToFit="1"/>
    </xf>
    <xf numFmtId="0" fontId="13" fillId="0" borderId="21" xfId="0" applyFont="1" applyFill="1" applyBorder="1" applyAlignment="1">
      <alignment vertical="center" shrinkToFit="1"/>
    </xf>
    <xf numFmtId="177" fontId="9" fillId="3" borderId="17" xfId="3" applyNumberFormat="1" applyFont="1" applyFill="1" applyBorder="1" applyAlignment="1" applyProtection="1">
      <alignment horizontal="left" vertical="center"/>
      <protection locked="0"/>
    </xf>
    <xf numFmtId="177" fontId="9" fillId="3" borderId="16" xfId="3" applyNumberFormat="1" applyFont="1" applyFill="1" applyBorder="1" applyAlignment="1" applyProtection="1">
      <alignment horizontal="left" vertical="center"/>
      <protection locked="0"/>
    </xf>
    <xf numFmtId="177" fontId="9" fillId="3" borderId="3" xfId="3" applyNumberFormat="1" applyFont="1" applyFill="1" applyBorder="1" applyAlignment="1" applyProtection="1">
      <alignment horizontal="left" vertical="center"/>
      <protection locked="0"/>
    </xf>
    <xf numFmtId="0" fontId="10" fillId="0" borderId="21" xfId="0" applyFont="1" applyFill="1" applyBorder="1" applyAlignment="1">
      <alignment vertical="center"/>
    </xf>
    <xf numFmtId="0" fontId="10" fillId="0" borderId="0" xfId="0" applyFont="1" applyFill="1" applyAlignment="1">
      <alignment vertical="top"/>
    </xf>
    <xf numFmtId="0" fontId="10" fillId="0" borderId="0" xfId="0" applyFont="1" applyFill="1" applyBorder="1" applyAlignment="1">
      <alignment vertical="top"/>
    </xf>
    <xf numFmtId="0" fontId="13" fillId="0" borderId="14" xfId="0" quotePrefix="1" applyFont="1" applyBorder="1" applyAlignment="1">
      <alignment horizontal="center" vertical="center"/>
    </xf>
    <xf numFmtId="0" fontId="13" fillId="0" borderId="16" xfId="0" quotePrefix="1" applyFont="1" applyBorder="1" applyAlignment="1">
      <alignment horizontal="center" vertical="center"/>
    </xf>
    <xf numFmtId="0" fontId="13" fillId="0" borderId="3" xfId="0" quotePrefix="1" applyFont="1" applyBorder="1" applyAlignment="1">
      <alignment horizontal="center" vertical="center"/>
    </xf>
    <xf numFmtId="0" fontId="10" fillId="0" borderId="0" xfId="0" applyFont="1" applyAlignment="1">
      <alignment horizontal="distributed" vertical="top"/>
    </xf>
    <xf numFmtId="0" fontId="11" fillId="0" borderId="0" xfId="0" applyFont="1" applyAlignment="1">
      <alignment horizontal="distributed"/>
    </xf>
    <xf numFmtId="0" fontId="10" fillId="0" borderId="0" xfId="0" applyFont="1" applyAlignment="1">
      <alignment horizontal="center"/>
    </xf>
    <xf numFmtId="0" fontId="10" fillId="0" borderId="0" xfId="0" applyFont="1" applyBorder="1" applyAlignment="1">
      <alignment horizontal="center"/>
    </xf>
    <xf numFmtId="0" fontId="13" fillId="2" borderId="0" xfId="0" applyFont="1" applyFill="1" applyAlignment="1">
      <alignment horizontal="center"/>
    </xf>
    <xf numFmtId="0" fontId="10" fillId="0" borderId="0" xfId="0" applyFont="1" applyAlignment="1">
      <alignment vertical="center"/>
    </xf>
    <xf numFmtId="49" fontId="9" fillId="3" borderId="17" xfId="0" quotePrefix="1" applyNumberFormat="1" applyFont="1" applyFill="1" applyBorder="1" applyAlignment="1" applyProtection="1">
      <alignment horizontal="left" vertical="center" shrinkToFit="1"/>
      <protection locked="0"/>
    </xf>
    <xf numFmtId="49" fontId="9" fillId="3" borderId="16" xfId="0" applyNumberFormat="1" applyFont="1" applyFill="1" applyBorder="1" applyAlignment="1" applyProtection="1">
      <alignment horizontal="left" vertical="center" shrinkToFit="1"/>
      <protection locked="0"/>
    </xf>
    <xf numFmtId="49" fontId="9" fillId="3" borderId="3" xfId="0" applyNumberFormat="1" applyFont="1" applyFill="1" applyBorder="1" applyAlignment="1" applyProtection="1">
      <alignment horizontal="left" vertical="center" shrinkToFit="1"/>
      <protection locked="0"/>
    </xf>
    <xf numFmtId="49" fontId="9" fillId="3" borderId="17" xfId="0" applyNumberFormat="1" applyFont="1" applyFill="1" applyBorder="1" applyAlignment="1" applyProtection="1">
      <alignment horizontal="center" vertical="center" shrinkToFit="1"/>
      <protection locked="0"/>
    </xf>
    <xf numFmtId="49" fontId="9" fillId="3" borderId="16"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10" fillId="0" borderId="0" xfId="0" applyFont="1" applyFill="1" applyAlignment="1">
      <alignment horizontal="distributed" vertical="center"/>
    </xf>
    <xf numFmtId="0" fontId="10" fillId="0" borderId="0" xfId="0" applyFont="1" applyFill="1" applyBorder="1" applyAlignment="1">
      <alignment horizontal="left"/>
    </xf>
    <xf numFmtId="0" fontId="9" fillId="3" borderId="0" xfId="0" applyFont="1" applyFill="1" applyBorder="1" applyAlignment="1" applyProtection="1">
      <alignment horizontal="left" vertical="center" shrinkToFit="1"/>
      <protection locked="0"/>
    </xf>
    <xf numFmtId="0" fontId="10" fillId="0" borderId="2" xfId="0" quotePrefix="1" applyFont="1" applyBorder="1" applyAlignment="1">
      <alignment horizontal="center" vertical="center"/>
    </xf>
    <xf numFmtId="0" fontId="10" fillId="0" borderId="2" xfId="0" applyFont="1" applyBorder="1" applyAlignment="1">
      <alignment vertical="center"/>
    </xf>
    <xf numFmtId="0" fontId="13" fillId="0" borderId="0" xfId="0" applyFont="1" applyBorder="1" applyAlignment="1">
      <alignment horizontal="center"/>
    </xf>
    <xf numFmtId="176" fontId="10" fillId="0" borderId="4" xfId="0" applyNumberFormat="1" applyFont="1" applyBorder="1" applyAlignment="1">
      <alignment horizontal="center" vertical="center" shrinkToFit="1"/>
    </xf>
    <xf numFmtId="176" fontId="10" fillId="0" borderId="4" xfId="0" applyNumberFormat="1" applyFont="1" applyBorder="1" applyAlignment="1">
      <alignment vertical="center" shrinkToFit="1"/>
    </xf>
    <xf numFmtId="0" fontId="31" fillId="0" borderId="0" xfId="0" applyFont="1" applyAlignment="1">
      <alignment horizontal="center" vertical="center"/>
    </xf>
    <xf numFmtId="0" fontId="10" fillId="0" borderId="17" xfId="0" applyFont="1" applyBorder="1" applyAlignment="1">
      <alignment vertical="center"/>
    </xf>
    <xf numFmtId="0" fontId="10" fillId="0" borderId="16" xfId="0" applyFont="1" applyBorder="1" applyAlignment="1">
      <alignment vertical="center"/>
    </xf>
    <xf numFmtId="0" fontId="10" fillId="0" borderId="3" xfId="0" applyFont="1" applyBorder="1" applyAlignment="1">
      <alignment vertical="center"/>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19" xfId="0" applyFont="1" applyFill="1" applyBorder="1" applyAlignment="1" applyProtection="1">
      <alignment horizontal="center" vertical="center" shrinkToFit="1"/>
      <protection locked="0"/>
    </xf>
    <xf numFmtId="176" fontId="10" fillId="0" borderId="5" xfId="0" applyNumberFormat="1" applyFont="1" applyBorder="1" applyAlignment="1">
      <alignment vertical="center" shrinkToFit="1"/>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76" fontId="10" fillId="0" borderId="1" xfId="0" applyNumberFormat="1" applyFont="1" applyBorder="1" applyAlignment="1">
      <alignment horizontal="center" vertical="center" shrinkToFit="1"/>
    </xf>
    <xf numFmtId="0" fontId="9" fillId="3" borderId="9"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20" xfId="0" applyFont="1" applyFill="1" applyBorder="1" applyAlignment="1" applyProtection="1">
      <alignment horizontal="center" vertical="center" shrinkToFit="1"/>
      <protection locked="0"/>
    </xf>
    <xf numFmtId="0" fontId="10" fillId="0" borderId="6"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9" xfId="0" applyFont="1" applyBorder="1" applyAlignment="1">
      <alignment vertical="center"/>
    </xf>
    <xf numFmtId="0" fontId="10" fillId="0" borderId="13" xfId="0" applyFont="1" applyBorder="1" applyAlignment="1">
      <alignment vertical="center"/>
    </xf>
    <xf numFmtId="0" fontId="10" fillId="0" borderId="20" xfId="0" applyFont="1" applyBorder="1" applyAlignment="1">
      <alignment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49" fontId="9" fillId="3" borderId="2" xfId="0" applyNumberFormat="1" applyFont="1" applyFill="1" applyBorder="1" applyAlignment="1" applyProtection="1">
      <alignment horizontal="right" vertical="center" shrinkToFit="1"/>
      <protection locked="0"/>
    </xf>
    <xf numFmtId="0" fontId="25" fillId="0" borderId="0" xfId="2" applyFont="1" applyFill="1" applyAlignment="1">
      <alignment vertical="center"/>
    </xf>
    <xf numFmtId="0" fontId="25" fillId="0" borderId="21" xfId="2" applyFont="1" applyFill="1" applyBorder="1" applyAlignment="1">
      <alignment vertical="center"/>
    </xf>
    <xf numFmtId="0" fontId="25" fillId="0" borderId="0" xfId="0" applyFont="1" applyBorder="1" applyAlignment="1">
      <alignment horizontal="center" vertical="center"/>
    </xf>
    <xf numFmtId="0" fontId="16" fillId="0" borderId="0" xfId="0" applyFont="1" applyFill="1" applyBorder="1" applyAlignment="1">
      <alignment horizontal="center" vertical="center"/>
    </xf>
    <xf numFmtId="0" fontId="10" fillId="0" borderId="0" xfId="0" applyFont="1" applyFill="1" applyAlignment="1">
      <alignment horizontal="center" vertical="center"/>
    </xf>
    <xf numFmtId="0" fontId="9" fillId="3" borderId="17" xfId="2" applyFont="1" applyFill="1" applyBorder="1" applyAlignment="1" applyProtection="1">
      <alignment horizontal="center" vertical="center"/>
      <protection locked="0"/>
    </xf>
    <xf numFmtId="0" fontId="9" fillId="3" borderId="16" xfId="2" applyFont="1" applyFill="1" applyBorder="1" applyAlignment="1" applyProtection="1">
      <alignment horizontal="center" vertical="center"/>
      <protection locked="0"/>
    </xf>
    <xf numFmtId="0" fontId="9" fillId="3" borderId="3" xfId="2"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shrinkToFit="1"/>
      <protection locked="0"/>
    </xf>
    <xf numFmtId="0" fontId="13" fillId="2" borderId="17" xfId="0" quotePrefix="1" applyFont="1" applyFill="1" applyBorder="1" applyAlignment="1" applyProtection="1">
      <alignment horizontal="center" vertical="center"/>
      <protection hidden="1"/>
    </xf>
    <xf numFmtId="0" fontId="13" fillId="2" borderId="16" xfId="0" quotePrefix="1" applyFont="1" applyFill="1" applyBorder="1" applyAlignment="1" applyProtection="1">
      <alignment horizontal="center" vertical="center"/>
      <protection hidden="1"/>
    </xf>
    <xf numFmtId="0" fontId="13" fillId="2" borderId="22" xfId="0" quotePrefix="1" applyFont="1" applyFill="1" applyBorder="1" applyAlignment="1" applyProtection="1">
      <alignment horizontal="center" vertical="center"/>
      <protection hidden="1"/>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Alignment="1">
      <alignment horizontal="center" vertical="top" shrinkToFit="1"/>
    </xf>
    <xf numFmtId="0" fontId="10" fillId="0" borderId="21" xfId="0" applyFont="1" applyFill="1" applyBorder="1" applyAlignment="1">
      <alignment horizontal="center" vertical="top" shrinkToFit="1"/>
    </xf>
    <xf numFmtId="0" fontId="10" fillId="0" borderId="0" xfId="0" applyFont="1" applyFill="1" applyAlignment="1">
      <alignment horizontal="center"/>
    </xf>
    <xf numFmtId="0" fontId="9" fillId="3" borderId="0" xfId="0" applyFont="1" applyFill="1" applyBorder="1" applyAlignment="1" applyProtection="1">
      <alignment horizontal="left" vertical="top" wrapText="1" shrinkToFit="1"/>
      <protection locked="0"/>
    </xf>
    <xf numFmtId="0" fontId="9" fillId="3" borderId="17" xfId="3" applyNumberFormat="1" applyFont="1" applyFill="1" applyBorder="1" applyAlignment="1" applyProtection="1">
      <alignment horizontal="center" vertical="center" shrinkToFit="1"/>
      <protection locked="0"/>
    </xf>
    <xf numFmtId="0" fontId="9" fillId="3" borderId="16" xfId="3" applyNumberFormat="1" applyFont="1" applyFill="1" applyBorder="1" applyAlignment="1" applyProtection="1">
      <alignment horizontal="center" vertical="center" shrinkToFit="1"/>
      <protection locked="0"/>
    </xf>
    <xf numFmtId="0" fontId="9" fillId="3" borderId="3" xfId="3" applyNumberFormat="1" applyFont="1" applyFill="1" applyBorder="1" applyAlignment="1" applyProtection="1">
      <alignment horizontal="center" vertical="center" shrinkToFit="1"/>
      <protection locked="0"/>
    </xf>
    <xf numFmtId="0" fontId="10" fillId="2" borderId="0" xfId="0" applyFont="1" applyFill="1" applyAlignment="1">
      <alignment vertical="top"/>
    </xf>
    <xf numFmtId="0" fontId="10" fillId="2" borderId="21" xfId="0" applyFont="1" applyFill="1" applyBorder="1" applyAlignment="1">
      <alignment vertical="top"/>
    </xf>
    <xf numFmtId="176" fontId="9" fillId="3" borderId="17" xfId="0" applyNumberFormat="1" applyFont="1" applyFill="1" applyBorder="1" applyAlignment="1" applyProtection="1">
      <alignment horizontal="center" vertical="center" shrinkToFit="1"/>
      <protection locked="0"/>
    </xf>
    <xf numFmtId="176" fontId="9" fillId="3" borderId="16"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center" vertical="center" shrinkToFit="1"/>
      <protection locked="0"/>
    </xf>
    <xf numFmtId="179" fontId="13" fillId="2" borderId="17" xfId="0" applyNumberFormat="1" applyFont="1" applyFill="1" applyBorder="1" applyAlignment="1" applyProtection="1">
      <alignment horizontal="right" vertical="center"/>
      <protection hidden="1"/>
    </xf>
    <xf numFmtId="179" fontId="13" fillId="2" borderId="16" xfId="0" applyNumberFormat="1" applyFont="1" applyFill="1" applyBorder="1" applyAlignment="1" applyProtection="1">
      <alignment horizontal="right" vertical="center"/>
      <protection hidden="1"/>
    </xf>
    <xf numFmtId="179" fontId="13" fillId="2" borderId="3" xfId="0" applyNumberFormat="1" applyFont="1" applyFill="1" applyBorder="1" applyAlignment="1" applyProtection="1">
      <alignment horizontal="right" vertical="center"/>
      <protection hidden="1"/>
    </xf>
    <xf numFmtId="0" fontId="22" fillId="2" borderId="17" xfId="0" quotePrefix="1" applyFont="1" applyFill="1" applyBorder="1" applyAlignment="1" applyProtection="1">
      <alignment horizontal="center" vertical="center" shrinkToFit="1"/>
      <protection hidden="1"/>
    </xf>
    <xf numFmtId="0" fontId="22" fillId="2" borderId="16" xfId="0" quotePrefix="1" applyFont="1" applyFill="1" applyBorder="1" applyAlignment="1" applyProtection="1">
      <alignment horizontal="center" vertical="center" shrinkToFit="1"/>
      <protection hidden="1"/>
    </xf>
    <xf numFmtId="0" fontId="22" fillId="2" borderId="22" xfId="0" quotePrefix="1" applyFont="1" applyFill="1" applyBorder="1" applyAlignment="1" applyProtection="1">
      <alignment horizontal="center" vertical="center" shrinkToFit="1"/>
      <protection hidden="1"/>
    </xf>
    <xf numFmtId="0" fontId="22" fillId="2" borderId="16" xfId="0" quotePrefix="1" applyFont="1" applyFill="1" applyBorder="1" applyAlignment="1" applyProtection="1">
      <alignment horizontal="left" vertical="center" shrinkToFit="1"/>
      <protection hidden="1"/>
    </xf>
    <xf numFmtId="0" fontId="22" fillId="2" borderId="3" xfId="0" quotePrefix="1" applyFont="1" applyFill="1" applyBorder="1" applyAlignment="1" applyProtection="1">
      <alignment horizontal="left" vertical="center" shrinkToFit="1"/>
      <protection hidden="1"/>
    </xf>
    <xf numFmtId="179" fontId="13" fillId="3" borderId="2" xfId="0" applyNumberFormat="1" applyFont="1" applyFill="1" applyBorder="1" applyAlignment="1" applyProtection="1">
      <alignment horizontal="right" vertical="center"/>
      <protection locked="0"/>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vertical="center"/>
    </xf>
    <xf numFmtId="0" fontId="11" fillId="0" borderId="8" xfId="0" applyFont="1" applyBorder="1" applyAlignment="1">
      <alignment horizontal="center" vertical="distributed" textRotation="255" justifyLastLine="1"/>
    </xf>
    <xf numFmtId="0" fontId="11" fillId="0" borderId="12" xfId="0" applyFont="1" applyBorder="1" applyAlignment="1">
      <alignment horizontal="center" vertical="distributed" textRotation="255" justifyLastLine="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0" borderId="9" xfId="0" applyFont="1" applyBorder="1" applyAlignment="1">
      <alignment horizontal="right" vertical="center"/>
    </xf>
    <xf numFmtId="0" fontId="11" fillId="0" borderId="13" xfId="0" applyFont="1" applyBorder="1" applyAlignment="1">
      <alignment horizontal="right" vertical="center"/>
    </xf>
    <xf numFmtId="0" fontId="11" fillId="0" borderId="20" xfId="0" applyFont="1" applyBorder="1" applyAlignment="1">
      <alignment horizontal="right" vertical="center"/>
    </xf>
    <xf numFmtId="179" fontId="13" fillId="2" borderId="2" xfId="0" applyNumberFormat="1" applyFont="1" applyFill="1" applyBorder="1" applyAlignment="1" applyProtection="1">
      <alignment horizontal="right" vertical="center"/>
      <protection hidden="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179" fontId="13" fillId="0" borderId="2" xfId="0" applyNumberFormat="1" applyFont="1" applyFill="1" applyBorder="1" applyAlignment="1" applyProtection="1">
      <alignment horizontal="right" vertical="center"/>
      <protection locked="0"/>
    </xf>
    <xf numFmtId="176" fontId="9" fillId="2" borderId="17" xfId="0" applyNumberFormat="1" applyFont="1" applyFill="1" applyBorder="1" applyAlignment="1" applyProtection="1">
      <alignment horizontal="center" vertical="center" shrinkToFit="1"/>
      <protection hidden="1"/>
    </xf>
    <xf numFmtId="176" fontId="9" fillId="2" borderId="16" xfId="0" applyNumberFormat="1" applyFont="1" applyFill="1" applyBorder="1" applyAlignment="1" applyProtection="1">
      <alignment horizontal="center" vertical="center" shrinkToFit="1"/>
      <protection hidden="1"/>
    </xf>
    <xf numFmtId="176" fontId="9" fillId="2" borderId="3" xfId="0" applyNumberFormat="1" applyFont="1" applyFill="1" applyBorder="1" applyAlignment="1" applyProtection="1">
      <alignment horizontal="center" vertical="center" shrinkToFit="1"/>
      <protection hidden="1"/>
    </xf>
    <xf numFmtId="0" fontId="17" fillId="0" borderId="2" xfId="0" applyFont="1" applyBorder="1" applyAlignment="1">
      <alignment horizontal="center" vertical="center"/>
    </xf>
    <xf numFmtId="0" fontId="11" fillId="2" borderId="17" xfId="0" quotePrefix="1" applyFont="1" applyFill="1" applyBorder="1" applyAlignment="1" applyProtection="1">
      <alignment horizontal="center" vertical="center" shrinkToFit="1"/>
    </xf>
    <xf numFmtId="0" fontId="11" fillId="2" borderId="16" xfId="0" quotePrefix="1" applyFont="1" applyFill="1" applyBorder="1" applyAlignment="1" applyProtection="1">
      <alignment horizontal="center" vertical="center" shrinkToFit="1"/>
    </xf>
    <xf numFmtId="0" fontId="11" fillId="2" borderId="3" xfId="0" quotePrefix="1" applyFont="1" applyFill="1" applyBorder="1" applyAlignment="1" applyProtection="1">
      <alignment horizontal="center" vertical="center" shrinkToFit="1"/>
    </xf>
    <xf numFmtId="0" fontId="11" fillId="0" borderId="9" xfId="0" applyFont="1" applyBorder="1" applyAlignment="1" applyProtection="1">
      <alignment horizontal="right" vertical="center"/>
    </xf>
    <xf numFmtId="0" fontId="11" fillId="0" borderId="13" xfId="0" applyFont="1" applyBorder="1" applyAlignment="1" applyProtection="1">
      <alignment horizontal="right" vertical="center"/>
    </xf>
    <xf numFmtId="0" fontId="11" fillId="0" borderId="20" xfId="0" applyFont="1" applyBorder="1" applyAlignment="1" applyProtection="1">
      <alignment horizontal="right" vertical="center"/>
    </xf>
    <xf numFmtId="0" fontId="22" fillId="2" borderId="17" xfId="0" quotePrefix="1" applyFont="1" applyFill="1" applyBorder="1" applyAlignment="1">
      <alignment horizontal="center" vertical="center" shrinkToFit="1"/>
    </xf>
    <xf numFmtId="0" fontId="22" fillId="2" borderId="16" xfId="0" quotePrefix="1" applyFont="1" applyFill="1" applyBorder="1" applyAlignment="1">
      <alignment horizontal="center" vertical="center" shrinkToFit="1"/>
    </xf>
    <xf numFmtId="0" fontId="22" fillId="2" borderId="22" xfId="0" quotePrefix="1" applyFont="1" applyFill="1" applyBorder="1" applyAlignment="1">
      <alignment horizontal="center" vertical="center" shrinkToFit="1"/>
    </xf>
    <xf numFmtId="179" fontId="13" fillId="2" borderId="2" xfId="0" applyNumberFormat="1" applyFont="1" applyFill="1" applyBorder="1" applyAlignment="1" applyProtection="1">
      <alignment horizontal="right" vertical="center"/>
      <protection locked="0"/>
    </xf>
    <xf numFmtId="0" fontId="10" fillId="2" borderId="6" xfId="3" applyFont="1" applyFill="1" applyBorder="1" applyAlignment="1">
      <alignment vertical="center"/>
    </xf>
    <xf numFmtId="0" fontId="10" fillId="2" borderId="18" xfId="3" applyFont="1" applyFill="1" applyBorder="1" applyAlignment="1">
      <alignment vertical="center"/>
    </xf>
    <xf numFmtId="0" fontId="10" fillId="2" borderId="19" xfId="3" applyFont="1" applyFill="1" applyBorder="1" applyAlignment="1">
      <alignment vertical="center"/>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6" xfId="3" applyFont="1" applyFill="1" applyBorder="1" applyAlignment="1">
      <alignment horizontal="distributed" vertical="center" justifyLastLine="1"/>
    </xf>
    <xf numFmtId="0" fontId="11" fillId="2" borderId="18" xfId="0" applyFont="1" applyFill="1" applyBorder="1" applyAlignment="1">
      <alignment horizontal="distributed" vertical="center" justifyLastLine="1"/>
    </xf>
    <xf numFmtId="0" fontId="11" fillId="2" borderId="19" xfId="0" applyFont="1" applyFill="1" applyBorder="1" applyAlignment="1">
      <alignment horizontal="distributed" vertical="center" justifyLastLine="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0" xfId="0" applyFont="1" applyFill="1" applyBorder="1" applyAlignment="1">
      <alignment horizontal="center" vertical="center"/>
    </xf>
    <xf numFmtId="179" fontId="13" fillId="3" borderId="32" xfId="3" applyNumberFormat="1" applyFont="1" applyFill="1" applyBorder="1" applyAlignment="1" applyProtection="1">
      <alignment horizontal="right" vertical="center"/>
      <protection locked="0"/>
    </xf>
    <xf numFmtId="179" fontId="13" fillId="3" borderId="31" xfId="3" applyNumberFormat="1" applyFont="1" applyFill="1" applyBorder="1" applyAlignment="1" applyProtection="1">
      <alignment horizontal="right" vertical="center"/>
      <protection locked="0"/>
    </xf>
    <xf numFmtId="180" fontId="13" fillId="0" borderId="6" xfId="0" applyNumberFormat="1" applyFont="1" applyFill="1" applyBorder="1" applyAlignment="1" applyProtection="1">
      <alignment horizontal="center" vertical="center"/>
      <protection hidden="1"/>
    </xf>
    <xf numFmtId="180" fontId="13" fillId="0" borderId="18" xfId="0" applyNumberFormat="1" applyFont="1" applyFill="1" applyBorder="1" applyAlignment="1" applyProtection="1">
      <alignment horizontal="center" vertical="center"/>
      <protection hidden="1"/>
    </xf>
    <xf numFmtId="180" fontId="13" fillId="0" borderId="9" xfId="0" applyNumberFormat="1" applyFont="1" applyFill="1" applyBorder="1" applyAlignment="1" applyProtection="1">
      <alignment horizontal="center" vertical="center"/>
      <protection hidden="1"/>
    </xf>
    <xf numFmtId="180" fontId="13" fillId="0" borderId="13" xfId="0" applyNumberFormat="1" applyFont="1" applyFill="1" applyBorder="1" applyAlignment="1" applyProtection="1">
      <alignment horizontal="center" vertical="center"/>
      <protection hidden="1"/>
    </xf>
    <xf numFmtId="0" fontId="10" fillId="2" borderId="9" xfId="3" applyFont="1" applyFill="1" applyBorder="1" applyAlignment="1">
      <alignment horizontal="distributed" vertical="center" justifyLastLine="1"/>
    </xf>
    <xf numFmtId="0" fontId="11" fillId="2" borderId="13" xfId="0" applyFont="1" applyFill="1" applyBorder="1" applyAlignment="1">
      <alignment horizontal="distributed" vertical="center" justifyLastLine="1"/>
    </xf>
    <xf numFmtId="0" fontId="11" fillId="2" borderId="20" xfId="0" applyFont="1" applyFill="1" applyBorder="1" applyAlignment="1">
      <alignment horizontal="distributed" vertical="center" justifyLastLine="1"/>
    </xf>
    <xf numFmtId="3" fontId="13" fillId="3" borderId="9" xfId="3" applyNumberFormat="1" applyFont="1" applyFill="1" applyBorder="1" applyAlignment="1" applyProtection="1">
      <alignment horizontal="right" vertical="center"/>
      <protection locked="0"/>
    </xf>
    <xf numFmtId="3" fontId="13" fillId="3" borderId="13" xfId="3" applyNumberFormat="1" applyFont="1" applyFill="1" applyBorder="1" applyAlignment="1" applyProtection="1">
      <alignment horizontal="right" vertical="center"/>
      <protection locked="0"/>
    </xf>
    <xf numFmtId="3" fontId="13" fillId="3" borderId="20" xfId="3" applyNumberFormat="1" applyFont="1" applyFill="1" applyBorder="1" applyAlignment="1" applyProtection="1">
      <alignment horizontal="right" vertical="center"/>
      <protection locked="0"/>
    </xf>
    <xf numFmtId="3" fontId="13" fillId="2" borderId="9" xfId="0" applyNumberFormat="1" applyFont="1" applyFill="1" applyBorder="1" applyAlignment="1" applyProtection="1">
      <alignment horizontal="right" vertical="center"/>
      <protection hidden="1"/>
    </xf>
    <xf numFmtId="3" fontId="13" fillId="2" borderId="13" xfId="0" applyNumberFormat="1" applyFont="1" applyFill="1" applyBorder="1" applyAlignment="1" applyProtection="1">
      <alignment horizontal="right" vertical="center"/>
      <protection hidden="1"/>
    </xf>
    <xf numFmtId="3" fontId="13" fillId="2" borderId="20" xfId="0" applyNumberFormat="1" applyFont="1" applyFill="1" applyBorder="1" applyAlignment="1" applyProtection="1">
      <alignment horizontal="right" vertical="center"/>
      <protection hidden="1"/>
    </xf>
    <xf numFmtId="3" fontId="13" fillId="2" borderId="17" xfId="0" applyNumberFormat="1" applyFont="1" applyFill="1" applyBorder="1" applyAlignment="1" applyProtection="1">
      <alignment horizontal="right" vertical="center"/>
      <protection hidden="1"/>
    </xf>
    <xf numFmtId="3" fontId="13" fillId="2" borderId="16" xfId="0" applyNumberFormat="1" applyFont="1" applyFill="1" applyBorder="1" applyAlignment="1" applyProtection="1">
      <alignment horizontal="right" vertical="center"/>
      <protection hidden="1"/>
    </xf>
    <xf numFmtId="3" fontId="13" fillId="2" borderId="3" xfId="0" applyNumberFormat="1" applyFont="1" applyFill="1" applyBorder="1" applyAlignment="1" applyProtection="1">
      <alignment horizontal="right" vertical="center"/>
      <protection hidden="1"/>
    </xf>
    <xf numFmtId="3" fontId="13" fillId="2" borderId="17" xfId="3" applyNumberFormat="1" applyFont="1" applyFill="1" applyBorder="1" applyAlignment="1" applyProtection="1">
      <alignment horizontal="right" vertical="center"/>
      <protection hidden="1"/>
    </xf>
    <xf numFmtId="3" fontId="13" fillId="2" borderId="16" xfId="3" applyNumberFormat="1" applyFont="1" applyFill="1" applyBorder="1" applyAlignment="1" applyProtection="1">
      <alignment horizontal="right" vertical="center"/>
      <protection hidden="1"/>
    </xf>
    <xf numFmtId="3" fontId="13" fillId="2" borderId="3" xfId="3" applyNumberFormat="1" applyFont="1" applyFill="1" applyBorder="1" applyAlignment="1" applyProtection="1">
      <alignment horizontal="right" vertical="center"/>
      <protection hidden="1"/>
    </xf>
    <xf numFmtId="0" fontId="10" fillId="2" borderId="17" xfId="3" applyFont="1" applyFill="1" applyBorder="1" applyAlignment="1">
      <alignment horizontal="center" vertical="center"/>
    </xf>
    <xf numFmtId="0" fontId="10" fillId="2" borderId="16"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6" xfId="3" quotePrefix="1" applyFont="1" applyFill="1" applyBorder="1" applyAlignment="1">
      <alignment horizontal="center" vertical="center"/>
    </xf>
    <xf numFmtId="0" fontId="10" fillId="2" borderId="19" xfId="3" quotePrefix="1" applyFont="1" applyFill="1" applyBorder="1" applyAlignment="1">
      <alignment horizontal="center" vertical="center"/>
    </xf>
    <xf numFmtId="0" fontId="10" fillId="2" borderId="2" xfId="3" applyFont="1" applyFill="1" applyBorder="1" applyAlignment="1">
      <alignment horizontal="distributed" vertical="center" justifyLastLine="1"/>
    </xf>
    <xf numFmtId="0" fontId="11" fillId="2" borderId="2" xfId="0" applyFont="1" applyFill="1" applyBorder="1" applyAlignment="1">
      <alignment horizontal="distributed" vertical="center" justifyLastLine="1"/>
    </xf>
    <xf numFmtId="0" fontId="10" fillId="2" borderId="18" xfId="3" applyFont="1" applyFill="1" applyBorder="1" applyAlignment="1">
      <alignment horizontal="distributed" vertical="center" justifyLastLine="1"/>
    </xf>
    <xf numFmtId="0" fontId="10" fillId="2" borderId="19" xfId="3" applyFont="1" applyFill="1" applyBorder="1" applyAlignment="1">
      <alignment horizontal="distributed" vertical="center" justifyLastLine="1"/>
    </xf>
    <xf numFmtId="0" fontId="10" fillId="2" borderId="7" xfId="3" applyFont="1" applyFill="1" applyBorder="1" applyAlignment="1">
      <alignment horizontal="center" vertical="center" textRotation="255"/>
    </xf>
    <xf numFmtId="0" fontId="10" fillId="2" borderId="0" xfId="3" applyFont="1" applyFill="1" applyBorder="1" applyAlignment="1">
      <alignment horizontal="center" vertical="center" textRotation="255"/>
    </xf>
    <xf numFmtId="0" fontId="10" fillId="2" borderId="18" xfId="3" applyFont="1" applyFill="1" applyBorder="1" applyAlignment="1">
      <alignment horizontal="center" vertical="center" justifyLastLine="1"/>
    </xf>
    <xf numFmtId="0" fontId="10" fillId="2" borderId="19" xfId="3" applyFont="1" applyFill="1" applyBorder="1" applyAlignment="1">
      <alignment horizontal="center" vertical="center" justifyLastLine="1"/>
    </xf>
    <xf numFmtId="179" fontId="10" fillId="2" borderId="18" xfId="3" applyNumberFormat="1" applyFont="1" applyFill="1" applyBorder="1" applyAlignment="1" applyProtection="1">
      <alignment horizontal="left" vertical="center" shrinkToFit="1"/>
      <protection hidden="1"/>
    </xf>
    <xf numFmtId="179" fontId="10" fillId="2" borderId="18" xfId="3" applyNumberFormat="1" applyFont="1" applyFill="1" applyBorder="1" applyAlignment="1" applyProtection="1">
      <alignment horizontal="right" vertical="center" shrinkToFit="1"/>
      <protection hidden="1"/>
    </xf>
    <xf numFmtId="179" fontId="11" fillId="2" borderId="19" xfId="0" applyNumberFormat="1" applyFont="1" applyFill="1" applyBorder="1" applyAlignment="1" applyProtection="1">
      <alignment horizontal="right" vertical="center" shrinkToFit="1"/>
      <protection hidden="1"/>
    </xf>
    <xf numFmtId="0" fontId="10" fillId="2" borderId="13" xfId="3" applyFont="1" applyFill="1" applyBorder="1" applyAlignment="1">
      <alignment horizontal="right" vertical="center"/>
    </xf>
    <xf numFmtId="176" fontId="9" fillId="2" borderId="54" xfId="3" applyNumberFormat="1" applyFont="1" applyFill="1" applyBorder="1" applyAlignment="1" applyProtection="1">
      <alignment horizontal="center" vertical="center" shrinkToFit="1"/>
      <protection hidden="1"/>
    </xf>
    <xf numFmtId="176" fontId="9" fillId="2" borderId="16" xfId="3" applyNumberFormat="1" applyFont="1" applyFill="1" applyBorder="1" applyAlignment="1" applyProtection="1">
      <alignment horizontal="center" vertical="center" shrinkToFit="1"/>
      <protection hidden="1"/>
    </xf>
    <xf numFmtId="176" fontId="9" fillId="2" borderId="3" xfId="3" applyNumberFormat="1" applyFont="1" applyFill="1" applyBorder="1" applyAlignment="1" applyProtection="1">
      <alignment horizontal="center" vertical="center" shrinkToFit="1"/>
      <protection hidden="1"/>
    </xf>
    <xf numFmtId="177" fontId="13" fillId="2" borderId="18" xfId="3" applyNumberFormat="1" applyFont="1" applyFill="1" applyBorder="1" applyAlignment="1" applyProtection="1">
      <alignment horizontal="right" vertical="center"/>
      <protection hidden="1"/>
    </xf>
    <xf numFmtId="3" fontId="13" fillId="3" borderId="18" xfId="3" applyNumberFormat="1" applyFont="1" applyFill="1" applyBorder="1" applyAlignment="1" applyProtection="1">
      <alignment horizontal="right" vertical="center"/>
      <protection locked="0"/>
    </xf>
    <xf numFmtId="179" fontId="13" fillId="2" borderId="17" xfId="3" applyNumberFormat="1" applyFont="1" applyFill="1" applyBorder="1" applyAlignment="1" applyProtection="1">
      <alignment horizontal="right" vertical="center"/>
      <protection hidden="1"/>
    </xf>
    <xf numFmtId="179" fontId="13" fillId="2" borderId="16" xfId="3" applyNumberFormat="1" applyFont="1" applyFill="1" applyBorder="1" applyAlignment="1" applyProtection="1">
      <alignment horizontal="right" vertical="center"/>
      <protection hidden="1"/>
    </xf>
    <xf numFmtId="179" fontId="13" fillId="2" borderId="3" xfId="3" applyNumberFormat="1" applyFont="1" applyFill="1" applyBorder="1" applyAlignment="1" applyProtection="1">
      <alignment horizontal="right" vertical="center"/>
      <protection hidden="1"/>
    </xf>
    <xf numFmtId="0" fontId="10" fillId="2" borderId="9" xfId="3" applyFont="1" applyFill="1" applyBorder="1" applyAlignment="1">
      <alignment horizontal="center" vertical="center" textRotation="255"/>
    </xf>
    <xf numFmtId="0" fontId="10" fillId="2" borderId="13" xfId="3" applyFont="1" applyFill="1" applyBorder="1" applyAlignment="1">
      <alignment horizontal="center" vertical="center" textRotation="255"/>
    </xf>
    <xf numFmtId="0" fontId="10" fillId="2" borderId="0" xfId="3" applyFont="1" applyFill="1" applyBorder="1" applyAlignment="1">
      <alignment horizontal="distributed" vertical="center" justifyLastLine="1"/>
    </xf>
    <xf numFmtId="0" fontId="11" fillId="2" borderId="0" xfId="0" applyFont="1" applyFill="1" applyBorder="1" applyAlignment="1">
      <alignment horizontal="distributed" vertical="center" justifyLastLine="1"/>
    </xf>
    <xf numFmtId="0" fontId="11" fillId="2" borderId="21" xfId="0" applyFont="1" applyFill="1" applyBorder="1" applyAlignment="1">
      <alignment horizontal="distributed" vertical="center" justifyLastLine="1"/>
    </xf>
    <xf numFmtId="179" fontId="10" fillId="2" borderId="33" xfId="3" applyNumberFormat="1" applyFont="1" applyFill="1" applyBorder="1" applyAlignment="1" applyProtection="1">
      <alignment horizontal="center" vertical="center" shrinkToFit="1"/>
    </xf>
    <xf numFmtId="179" fontId="10" fillId="2" borderId="34" xfId="3" applyNumberFormat="1" applyFont="1" applyFill="1" applyBorder="1" applyAlignment="1" applyProtection="1">
      <alignment horizontal="center" vertical="center" shrinkToFit="1"/>
    </xf>
    <xf numFmtId="179" fontId="10" fillId="2" borderId="35" xfId="3" applyNumberFormat="1" applyFont="1" applyFill="1" applyBorder="1" applyAlignment="1" applyProtection="1">
      <alignment horizontal="center" vertical="center" shrinkToFit="1"/>
    </xf>
    <xf numFmtId="0" fontId="10" fillId="2" borderId="13" xfId="3" applyFont="1" applyFill="1" applyBorder="1" applyAlignment="1">
      <alignment horizontal="distributed" vertical="center" justifyLastLine="1"/>
    </xf>
    <xf numFmtId="179" fontId="10" fillId="2" borderId="36" xfId="3" applyNumberFormat="1" applyFont="1" applyFill="1" applyBorder="1" applyAlignment="1" applyProtection="1">
      <alignment horizontal="center" vertical="center" shrinkToFit="1"/>
    </xf>
    <xf numFmtId="179" fontId="10" fillId="2" borderId="37" xfId="3" applyNumberFormat="1" applyFont="1" applyFill="1" applyBorder="1" applyAlignment="1" applyProtection="1">
      <alignment horizontal="center" vertical="center" shrinkToFit="1"/>
    </xf>
    <xf numFmtId="179" fontId="10" fillId="2" borderId="38" xfId="3" applyNumberFormat="1" applyFont="1" applyFill="1" applyBorder="1" applyAlignment="1" applyProtection="1">
      <alignment horizontal="center" vertical="center" shrinkToFit="1"/>
    </xf>
    <xf numFmtId="0" fontId="10" fillId="2" borderId="13" xfId="3" applyFont="1" applyFill="1" applyBorder="1" applyAlignment="1" applyProtection="1">
      <alignment horizontal="left"/>
    </xf>
    <xf numFmtId="0" fontId="10" fillId="2" borderId="6" xfId="3" applyFont="1" applyFill="1" applyBorder="1" applyAlignment="1">
      <alignment horizontal="distributed" vertical="center"/>
    </xf>
    <xf numFmtId="0" fontId="10" fillId="2" borderId="18" xfId="3" applyFont="1" applyFill="1" applyBorder="1" applyAlignment="1">
      <alignment horizontal="distributed" vertical="center"/>
    </xf>
    <xf numFmtId="0" fontId="10" fillId="2" borderId="19" xfId="3" applyFont="1" applyFill="1" applyBorder="1" applyAlignment="1">
      <alignment horizontal="distributed" vertical="center"/>
    </xf>
    <xf numFmtId="0" fontId="10" fillId="2" borderId="9" xfId="3" applyFont="1" applyFill="1" applyBorder="1" applyAlignment="1">
      <alignment horizontal="distributed" vertical="center"/>
    </xf>
    <xf numFmtId="0" fontId="10" fillId="2" borderId="13" xfId="3" applyFont="1" applyFill="1" applyBorder="1" applyAlignment="1">
      <alignment horizontal="distributed" vertical="center"/>
    </xf>
    <xf numFmtId="0" fontId="10" fillId="2" borderId="20" xfId="3" applyFont="1" applyFill="1" applyBorder="1" applyAlignment="1">
      <alignment horizontal="distributed" vertical="center"/>
    </xf>
    <xf numFmtId="0" fontId="10" fillId="2" borderId="6" xfId="3" applyFont="1" applyFill="1" applyBorder="1" applyAlignment="1">
      <alignment horizontal="center" vertical="center"/>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8" xfId="3" applyFont="1" applyFill="1" applyBorder="1" applyAlignment="1">
      <alignment vertical="center" justifyLastLine="1"/>
    </xf>
    <xf numFmtId="0" fontId="10" fillId="2" borderId="19" xfId="3" applyFont="1" applyFill="1" applyBorder="1" applyAlignment="1">
      <alignment vertical="center" justifyLastLine="1"/>
    </xf>
    <xf numFmtId="0" fontId="10" fillId="2" borderId="13" xfId="3" applyFont="1" applyFill="1" applyBorder="1" applyAlignment="1">
      <alignment vertical="center" justifyLastLine="1"/>
    </xf>
    <xf numFmtId="0" fontId="10" fillId="2" borderId="20" xfId="3" applyFont="1" applyFill="1" applyBorder="1" applyAlignment="1">
      <alignment vertical="center" justifyLastLine="1"/>
    </xf>
    <xf numFmtId="0" fontId="10" fillId="2" borderId="3" xfId="3" applyFont="1" applyFill="1" applyBorder="1" applyAlignment="1">
      <alignment horizontal="center" vertical="center"/>
    </xf>
    <xf numFmtId="3" fontId="13" fillId="2" borderId="9" xfId="3" applyNumberFormat="1" applyFont="1" applyFill="1" applyBorder="1" applyAlignment="1" applyProtection="1">
      <alignment horizontal="right" vertical="center"/>
      <protection hidden="1"/>
    </xf>
    <xf numFmtId="3" fontId="13" fillId="2" borderId="13" xfId="3" applyNumberFormat="1" applyFont="1" applyFill="1" applyBorder="1" applyAlignment="1" applyProtection="1">
      <alignment horizontal="right" vertical="center"/>
      <protection hidden="1"/>
    </xf>
    <xf numFmtId="3" fontId="13" fillId="2" borderId="20" xfId="3" applyNumberFormat="1" applyFont="1" applyFill="1" applyBorder="1" applyAlignment="1" applyProtection="1">
      <alignment horizontal="right" vertical="center"/>
      <protection hidden="1"/>
    </xf>
    <xf numFmtId="0" fontId="10" fillId="2" borderId="13" xfId="3" applyFont="1" applyFill="1" applyBorder="1" applyAlignment="1" applyProtection="1">
      <alignment horizontal="center" vertical="center"/>
    </xf>
    <xf numFmtId="0" fontId="10" fillId="2" borderId="20" xfId="3" applyFont="1" applyFill="1" applyBorder="1" applyAlignment="1" applyProtection="1">
      <alignment horizontal="center" vertical="center"/>
    </xf>
    <xf numFmtId="0" fontId="10" fillId="2" borderId="18" xfId="3" applyFont="1" applyFill="1" applyBorder="1" applyAlignment="1" applyProtection="1">
      <alignment horizontal="distributed" vertical="center" justifyLastLine="1"/>
    </xf>
    <xf numFmtId="0" fontId="10" fillId="2" borderId="19" xfId="3" applyFont="1" applyFill="1" applyBorder="1" applyAlignment="1" applyProtection="1">
      <alignment horizontal="distributed" vertical="center" justifyLastLine="1"/>
    </xf>
    <xf numFmtId="0" fontId="10" fillId="2" borderId="7" xfId="3" applyFont="1" applyFill="1" applyBorder="1" applyAlignment="1">
      <alignment horizontal="center" vertical="distributed" textRotation="255" justifyLastLine="1"/>
    </xf>
    <xf numFmtId="0" fontId="10" fillId="2" borderId="21" xfId="0" applyFont="1" applyFill="1" applyBorder="1" applyAlignment="1">
      <alignment horizontal="center" vertical="distributed" textRotation="255"/>
    </xf>
    <xf numFmtId="0" fontId="10" fillId="2" borderId="7" xfId="0" applyFont="1" applyFill="1" applyBorder="1" applyAlignment="1">
      <alignment horizontal="center" vertical="distributed" textRotation="255"/>
    </xf>
    <xf numFmtId="0" fontId="10" fillId="2" borderId="9" xfId="0" applyFont="1" applyFill="1" applyBorder="1" applyAlignment="1">
      <alignment horizontal="center" vertical="distributed" textRotation="255"/>
    </xf>
    <xf numFmtId="0" fontId="10" fillId="2" borderId="20" xfId="0" applyFont="1" applyFill="1" applyBorder="1" applyAlignment="1">
      <alignment horizontal="center" vertical="distributed" textRotation="255"/>
    </xf>
    <xf numFmtId="0" fontId="10" fillId="2" borderId="21" xfId="3" applyFont="1" applyFill="1" applyBorder="1" applyAlignment="1">
      <alignment horizontal="center" vertical="distributed" textRotation="255" justifyLastLine="1"/>
    </xf>
    <xf numFmtId="0" fontId="10" fillId="2" borderId="9" xfId="3" applyFont="1" applyFill="1" applyBorder="1" applyAlignment="1">
      <alignment horizontal="center" vertical="distributed" textRotation="255" justifyLastLine="1"/>
    </xf>
    <xf numFmtId="0" fontId="10" fillId="2" borderId="20" xfId="3" applyFont="1" applyFill="1" applyBorder="1" applyAlignment="1">
      <alignment horizontal="center" vertical="distributed" textRotation="255" justifyLastLine="1"/>
    </xf>
    <xf numFmtId="0" fontId="10" fillId="2" borderId="6" xfId="3" quotePrefix="1" applyFont="1" applyFill="1" applyBorder="1" applyAlignment="1">
      <alignment horizontal="center" vertical="top"/>
    </xf>
    <xf numFmtId="0" fontId="10" fillId="2" borderId="9" xfId="3" quotePrefix="1" applyFont="1" applyFill="1" applyBorder="1" applyAlignment="1">
      <alignment horizontal="center" vertical="top"/>
    </xf>
    <xf numFmtId="0" fontId="10" fillId="2" borderId="16" xfId="3" applyFont="1" applyFill="1" applyBorder="1" applyAlignment="1">
      <alignment horizontal="distributed" vertical="center" justifyLastLine="1"/>
    </xf>
    <xf numFmtId="0" fontId="10" fillId="2" borderId="7" xfId="3" quotePrefix="1" applyFont="1" applyFill="1" applyBorder="1" applyAlignment="1">
      <alignment horizontal="center" vertical="top"/>
    </xf>
    <xf numFmtId="0" fontId="10" fillId="2" borderId="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16" xfId="3" applyFont="1" applyFill="1" applyBorder="1" applyAlignment="1">
      <alignment horizontal="distributed" vertical="center"/>
    </xf>
    <xf numFmtId="0" fontId="10" fillId="2" borderId="9" xfId="3" applyFont="1" applyFill="1" applyBorder="1" applyAlignment="1">
      <alignment horizontal="right" vertical="center"/>
    </xf>
    <xf numFmtId="0" fontId="10" fillId="2" borderId="20" xfId="3" applyFont="1" applyFill="1" applyBorder="1" applyAlignment="1">
      <alignment horizontal="right" vertical="center"/>
    </xf>
    <xf numFmtId="176" fontId="13" fillId="3" borderId="17" xfId="3" applyNumberFormat="1" applyFont="1" applyFill="1" applyBorder="1" applyAlignment="1" applyProtection="1">
      <alignment horizontal="right" vertical="center" shrinkToFit="1"/>
      <protection locked="0"/>
    </xf>
    <xf numFmtId="176" fontId="13" fillId="3" borderId="16" xfId="3" applyNumberFormat="1" applyFont="1" applyFill="1" applyBorder="1" applyAlignment="1" applyProtection="1">
      <alignment horizontal="right" vertical="center" shrinkToFit="1"/>
      <protection locked="0"/>
    </xf>
    <xf numFmtId="176" fontId="13" fillId="3" borderId="3" xfId="3" applyNumberFormat="1" applyFont="1" applyFill="1" applyBorder="1" applyAlignment="1" applyProtection="1">
      <alignment horizontal="right" vertical="center" shrinkToFit="1"/>
      <protection locked="0"/>
    </xf>
    <xf numFmtId="177" fontId="13" fillId="3" borderId="49" xfId="3" applyNumberFormat="1" applyFont="1" applyFill="1" applyBorder="1" applyAlignment="1" applyProtection="1">
      <alignment horizontal="right" vertical="center" shrinkToFit="1"/>
      <protection locked="0"/>
    </xf>
    <xf numFmtId="177" fontId="13" fillId="3" borderId="50" xfId="3" applyNumberFormat="1" applyFont="1" applyFill="1" applyBorder="1" applyAlignment="1" applyProtection="1">
      <alignment horizontal="right" vertical="center" shrinkToFit="1"/>
      <protection locked="0"/>
    </xf>
    <xf numFmtId="177" fontId="13" fillId="3" borderId="48" xfId="3" applyNumberFormat="1" applyFont="1" applyFill="1" applyBorder="1" applyAlignment="1" applyProtection="1">
      <alignment horizontal="right" vertical="center" shrinkToFit="1"/>
      <protection locked="0"/>
    </xf>
    <xf numFmtId="179" fontId="13" fillId="3" borderId="17" xfId="3" applyNumberFormat="1" applyFont="1" applyFill="1" applyBorder="1" applyAlignment="1" applyProtection="1">
      <alignment horizontal="right" vertical="center"/>
      <protection locked="0"/>
    </xf>
    <xf numFmtId="179" fontId="13" fillId="3" borderId="16" xfId="3" applyNumberFormat="1" applyFont="1" applyFill="1" applyBorder="1" applyAlignment="1" applyProtection="1">
      <alignment horizontal="right" vertical="center"/>
      <protection locked="0"/>
    </xf>
    <xf numFmtId="179" fontId="13" fillId="3" borderId="3" xfId="3" applyNumberFormat="1" applyFont="1" applyFill="1" applyBorder="1" applyAlignment="1" applyProtection="1">
      <alignment horizontal="right" vertical="center"/>
      <protection locked="0"/>
    </xf>
    <xf numFmtId="0" fontId="13" fillId="3" borderId="17" xfId="3" applyNumberFormat="1" applyFont="1" applyFill="1" applyBorder="1" applyAlignment="1" applyProtection="1">
      <alignment horizontal="center" vertical="center" shrinkToFit="1"/>
      <protection locked="0"/>
    </xf>
    <xf numFmtId="0" fontId="13" fillId="3" borderId="16" xfId="3" applyNumberFormat="1" applyFont="1" applyFill="1" applyBorder="1" applyAlignment="1" applyProtection="1">
      <alignment horizontal="center" vertical="center" shrinkToFit="1"/>
      <protection locked="0"/>
    </xf>
    <xf numFmtId="0" fontId="13" fillId="3" borderId="16" xfId="3" applyFont="1" applyFill="1" applyBorder="1" applyAlignment="1" applyProtection="1">
      <alignment horizontal="center" vertical="center" shrinkToFit="1"/>
      <protection locked="0"/>
    </xf>
    <xf numFmtId="0" fontId="13" fillId="3" borderId="17" xfId="3" applyFont="1" applyFill="1" applyBorder="1" applyAlignment="1" applyProtection="1">
      <alignment horizontal="center" vertical="center" shrinkToFit="1"/>
      <protection locked="0"/>
    </xf>
    <xf numFmtId="0" fontId="13" fillId="3" borderId="6" xfId="3" applyFont="1" applyFill="1" applyBorder="1" applyAlignment="1" applyProtection="1">
      <alignment horizontal="left" vertical="center" wrapText="1"/>
      <protection locked="0"/>
    </xf>
    <xf numFmtId="0" fontId="13" fillId="3" borderId="18" xfId="3" applyFont="1" applyFill="1" applyBorder="1" applyAlignment="1" applyProtection="1">
      <alignment horizontal="left" vertical="center" wrapText="1"/>
      <protection locked="0"/>
    </xf>
    <xf numFmtId="0" fontId="13" fillId="3" borderId="19" xfId="3" applyFont="1" applyFill="1" applyBorder="1" applyAlignment="1" applyProtection="1">
      <alignment horizontal="left" vertical="center" wrapText="1"/>
      <protection locked="0"/>
    </xf>
    <xf numFmtId="0" fontId="13" fillId="3" borderId="7" xfId="3" applyFont="1" applyFill="1" applyBorder="1" applyAlignment="1" applyProtection="1">
      <alignment horizontal="left" vertical="center" wrapText="1"/>
      <protection locked="0"/>
    </xf>
    <xf numFmtId="0" fontId="13" fillId="3" borderId="0" xfId="3" applyFont="1" applyFill="1" applyBorder="1" applyAlignment="1" applyProtection="1">
      <alignment horizontal="left" vertical="center" wrapText="1"/>
      <protection locked="0"/>
    </xf>
    <xf numFmtId="0" fontId="13" fillId="3" borderId="21" xfId="3" applyFont="1" applyFill="1" applyBorder="1" applyAlignment="1" applyProtection="1">
      <alignment horizontal="left" vertical="center" wrapText="1"/>
      <protection locked="0"/>
    </xf>
    <xf numFmtId="0" fontId="13" fillId="3" borderId="9" xfId="3" applyFont="1" applyFill="1" applyBorder="1" applyAlignment="1" applyProtection="1">
      <alignment horizontal="left" vertical="center" wrapText="1"/>
      <protection locked="0"/>
    </xf>
    <xf numFmtId="0" fontId="13" fillId="3" borderId="13" xfId="3" applyFont="1" applyFill="1" applyBorder="1" applyAlignment="1" applyProtection="1">
      <alignment horizontal="left" vertical="center" wrapText="1"/>
      <protection locked="0"/>
    </xf>
    <xf numFmtId="0" fontId="13" fillId="3" borderId="20" xfId="3" applyFont="1" applyFill="1" applyBorder="1" applyAlignment="1" applyProtection="1">
      <alignment horizontal="left" vertical="center" wrapText="1"/>
      <protection locked="0"/>
    </xf>
    <xf numFmtId="0" fontId="10" fillId="2" borderId="0" xfId="3" applyFont="1" applyFill="1" applyBorder="1" applyAlignment="1">
      <alignment horizontal="center" vertical="distributed" wrapText="1"/>
    </xf>
    <xf numFmtId="0" fontId="10" fillId="2" borderId="21" xfId="3" applyFont="1" applyFill="1" applyBorder="1" applyAlignment="1">
      <alignment horizontal="center" vertical="distributed" wrapText="1"/>
    </xf>
    <xf numFmtId="0" fontId="10" fillId="2" borderId="19" xfId="3" applyFont="1" applyFill="1" applyBorder="1" applyAlignment="1">
      <alignment horizontal="center" vertical="center"/>
    </xf>
    <xf numFmtId="0" fontId="10" fillId="2" borderId="59"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10" fillId="3" borderId="13" xfId="3" applyFont="1" applyFill="1" applyBorder="1" applyAlignment="1" applyProtection="1">
      <alignment horizontal="left" vertical="center" shrinkToFit="1"/>
      <protection locked="0"/>
    </xf>
    <xf numFmtId="177" fontId="13" fillId="3" borderId="6" xfId="3" applyNumberFormat="1" applyFont="1" applyFill="1" applyBorder="1" applyAlignment="1" applyProtection="1">
      <alignment horizontal="right" vertical="center" shrinkToFit="1"/>
      <protection locked="0"/>
    </xf>
    <xf numFmtId="177" fontId="13" fillId="3" borderId="18" xfId="3" applyNumberFormat="1" applyFont="1" applyFill="1" applyBorder="1" applyAlignment="1" applyProtection="1">
      <alignment horizontal="right" vertical="center" shrinkToFit="1"/>
      <protection locked="0"/>
    </xf>
    <xf numFmtId="177" fontId="13" fillId="3" borderId="19" xfId="3" applyNumberFormat="1" applyFont="1" applyFill="1" applyBorder="1" applyAlignment="1" applyProtection="1">
      <alignment horizontal="right" vertical="center" shrinkToFit="1"/>
      <protection locked="0"/>
    </xf>
    <xf numFmtId="177" fontId="13" fillId="3" borderId="29" xfId="3" applyNumberFormat="1" applyFont="1" applyFill="1" applyBorder="1" applyAlignment="1" applyProtection="1">
      <alignment horizontal="right" vertical="center" shrinkToFit="1"/>
      <protection locked="0"/>
    </xf>
    <xf numFmtId="177" fontId="13" fillId="3" borderId="30" xfId="3" applyNumberFormat="1" applyFont="1" applyFill="1" applyBorder="1" applyAlignment="1" applyProtection="1">
      <alignment horizontal="right" vertical="center" shrinkToFit="1"/>
      <protection locked="0"/>
    </xf>
    <xf numFmtId="177" fontId="13" fillId="3" borderId="28" xfId="3" applyNumberFormat="1" applyFont="1" applyFill="1" applyBorder="1" applyAlignment="1" applyProtection="1">
      <alignment horizontal="right" vertical="center" shrinkToFit="1"/>
      <protection locked="0"/>
    </xf>
    <xf numFmtId="0" fontId="13" fillId="3" borderId="51" xfId="3" quotePrefix="1" applyFont="1" applyFill="1" applyBorder="1" applyAlignment="1" applyProtection="1">
      <alignment horizontal="center" vertical="center"/>
      <protection locked="0"/>
    </xf>
    <xf numFmtId="0" fontId="13" fillId="3" borderId="52" xfId="3" quotePrefix="1" applyFont="1" applyFill="1" applyBorder="1" applyAlignment="1" applyProtection="1">
      <alignment horizontal="center" vertical="center"/>
      <protection locked="0"/>
    </xf>
    <xf numFmtId="0" fontId="13" fillId="3" borderId="53" xfId="3" quotePrefix="1" applyFont="1" applyFill="1" applyBorder="1" applyAlignment="1" applyProtection="1">
      <alignment horizontal="center" vertical="center"/>
      <protection locked="0"/>
    </xf>
    <xf numFmtId="0" fontId="10" fillId="2" borderId="29" xfId="3" applyFont="1" applyFill="1" applyBorder="1" applyAlignment="1">
      <alignment horizontal="right" vertical="center"/>
    </xf>
    <xf numFmtId="0" fontId="10" fillId="2" borderId="30" xfId="3" applyFont="1" applyFill="1" applyBorder="1" applyAlignment="1">
      <alignment horizontal="right" vertical="center"/>
    </xf>
    <xf numFmtId="0" fontId="10" fillId="2" borderId="28" xfId="3" applyFont="1" applyFill="1" applyBorder="1" applyAlignment="1">
      <alignment horizontal="right" vertical="center"/>
    </xf>
    <xf numFmtId="0" fontId="13" fillId="0" borderId="7" xfId="3" applyFont="1" applyBorder="1" applyAlignment="1">
      <alignment horizontal="center" vertical="center"/>
    </xf>
    <xf numFmtId="0" fontId="13" fillId="0" borderId="0" xfId="3" applyFont="1" applyBorder="1" applyAlignment="1">
      <alignment horizontal="center" vertical="center"/>
    </xf>
    <xf numFmtId="0" fontId="13" fillId="0" borderId="21" xfId="3" applyFont="1" applyBorder="1" applyAlignment="1">
      <alignment horizontal="center" vertical="center"/>
    </xf>
    <xf numFmtId="0" fontId="13" fillId="0" borderId="9" xfId="3" applyFont="1" applyBorder="1" applyAlignment="1">
      <alignment horizontal="center" vertical="center"/>
    </xf>
    <xf numFmtId="0" fontId="13" fillId="0" borderId="13" xfId="3" applyFont="1" applyBorder="1" applyAlignment="1">
      <alignment horizontal="center" vertical="center"/>
    </xf>
    <xf numFmtId="0" fontId="13" fillId="0" borderId="20" xfId="3" applyFont="1" applyBorder="1" applyAlignment="1">
      <alignment horizontal="center" vertical="center"/>
    </xf>
    <xf numFmtId="49" fontId="17" fillId="3" borderId="61" xfId="3" applyNumberFormat="1" applyFont="1" applyFill="1" applyBorder="1" applyAlignment="1" applyProtection="1">
      <alignment horizontal="center" vertical="center"/>
      <protection locked="0"/>
    </xf>
    <xf numFmtId="49" fontId="17" fillId="3" borderId="62" xfId="3" applyNumberFormat="1" applyFont="1" applyFill="1" applyBorder="1" applyAlignment="1" applyProtection="1">
      <alignment horizontal="center" vertical="center"/>
      <protection locked="0"/>
    </xf>
    <xf numFmtId="49" fontId="17" fillId="3" borderId="64" xfId="3" applyNumberFormat="1" applyFont="1" applyFill="1" applyBorder="1" applyAlignment="1" applyProtection="1">
      <alignment horizontal="center" vertical="center"/>
      <protection locked="0"/>
    </xf>
    <xf numFmtId="0" fontId="13" fillId="3" borderId="6" xfId="3" applyFont="1" applyFill="1" applyBorder="1" applyAlignment="1" applyProtection="1">
      <alignment horizontal="center" vertical="center" wrapText="1"/>
      <protection locked="0"/>
    </xf>
    <xf numFmtId="0" fontId="13" fillId="3" borderId="18" xfId="3" applyFont="1" applyFill="1" applyBorder="1" applyAlignment="1" applyProtection="1">
      <alignment horizontal="center" vertical="center" wrapText="1"/>
      <protection locked="0"/>
    </xf>
    <xf numFmtId="0" fontId="13" fillId="3" borderId="19" xfId="3" applyFont="1" applyFill="1" applyBorder="1" applyAlignment="1" applyProtection="1">
      <alignment horizontal="center" vertical="center" wrapText="1"/>
      <protection locked="0"/>
    </xf>
    <xf numFmtId="0" fontId="13" fillId="3" borderId="9" xfId="3" applyFont="1" applyFill="1" applyBorder="1" applyAlignment="1" applyProtection="1">
      <alignment horizontal="center" vertical="center" wrapText="1"/>
      <protection locked="0"/>
    </xf>
    <xf numFmtId="0" fontId="13" fillId="3" borderId="13" xfId="3" applyFont="1" applyFill="1" applyBorder="1" applyAlignment="1" applyProtection="1">
      <alignment horizontal="center" vertical="center" wrapText="1"/>
      <protection locked="0"/>
    </xf>
    <xf numFmtId="0" fontId="13" fillId="3" borderId="20" xfId="3" applyFont="1" applyFill="1" applyBorder="1" applyAlignment="1" applyProtection="1">
      <alignment horizontal="center" vertical="center" wrapText="1"/>
      <protection locked="0"/>
    </xf>
    <xf numFmtId="49" fontId="17" fillId="3" borderId="9" xfId="3" applyNumberFormat="1" applyFont="1" applyFill="1" applyBorder="1" applyAlignment="1" applyProtection="1">
      <alignment horizontal="center" vertical="center"/>
      <protection locked="0"/>
    </xf>
    <xf numFmtId="49" fontId="17" fillId="3" borderId="13" xfId="3" applyNumberFormat="1" applyFont="1" applyFill="1" applyBorder="1" applyAlignment="1" applyProtection="1">
      <alignment horizontal="center" vertical="center"/>
      <protection locked="0"/>
    </xf>
    <xf numFmtId="49" fontId="17" fillId="3" borderId="20" xfId="3" applyNumberFormat="1" applyFont="1" applyFill="1" applyBorder="1" applyAlignment="1" applyProtection="1">
      <alignment horizontal="center" vertical="center"/>
      <protection locked="0"/>
    </xf>
    <xf numFmtId="0" fontId="17" fillId="3" borderId="9" xfId="0" applyNumberFormat="1" applyFont="1" applyFill="1" applyBorder="1" applyAlignment="1" applyProtection="1">
      <alignment horizontal="center" vertical="center" shrinkToFit="1"/>
      <protection locked="0"/>
    </xf>
    <xf numFmtId="0" fontId="17" fillId="3" borderId="13" xfId="0" applyNumberFormat="1" applyFont="1" applyFill="1" applyBorder="1" applyAlignment="1" applyProtection="1">
      <alignment horizontal="center" vertical="center" shrinkToFit="1"/>
      <protection locked="0"/>
    </xf>
    <xf numFmtId="0" fontId="17" fillId="3" borderId="20" xfId="0" applyNumberFormat="1" applyFont="1" applyFill="1" applyBorder="1" applyAlignment="1" applyProtection="1">
      <alignment horizontal="center" vertical="center" shrinkToFit="1"/>
      <protection locked="0"/>
    </xf>
    <xf numFmtId="49" fontId="17" fillId="3" borderId="63" xfId="3" applyNumberFormat="1" applyFont="1" applyFill="1" applyBorder="1" applyAlignment="1" applyProtection="1">
      <alignment horizontal="center" vertical="center"/>
      <protection locked="0"/>
    </xf>
    <xf numFmtId="49" fontId="17" fillId="3" borderId="60" xfId="3" applyNumberFormat="1" applyFont="1" applyFill="1" applyBorder="1" applyAlignment="1" applyProtection="1">
      <alignment horizontal="center" vertical="center"/>
      <protection locked="0"/>
    </xf>
    <xf numFmtId="49" fontId="13" fillId="0" borderId="6" xfId="3" applyNumberFormat="1"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49" fontId="13" fillId="0" borderId="6" xfId="3" applyNumberFormat="1"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20" xfId="0" applyFont="1" applyBorder="1" applyAlignment="1">
      <alignment horizontal="center" vertical="center"/>
    </xf>
    <xf numFmtId="49" fontId="9" fillId="3" borderId="6" xfId="3" applyNumberFormat="1"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34" fillId="3" borderId="19"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13" xfId="0" applyFont="1" applyFill="1" applyBorder="1" applyAlignment="1" applyProtection="1">
      <alignment horizontal="center" vertical="center"/>
      <protection locked="0"/>
    </xf>
    <xf numFmtId="0" fontId="34" fillId="3" borderId="20" xfId="0" applyFont="1" applyFill="1" applyBorder="1" applyAlignment="1" applyProtection="1">
      <alignment horizontal="center" vertical="center"/>
      <protection locked="0"/>
    </xf>
    <xf numFmtId="0" fontId="17" fillId="3" borderId="6" xfId="3" applyNumberFormat="1" applyFont="1" applyFill="1" applyBorder="1" applyAlignment="1" applyProtection="1">
      <alignment horizontal="center" vertical="center" wrapText="1"/>
      <protection locked="0"/>
    </xf>
    <xf numFmtId="0" fontId="17" fillId="3" borderId="18" xfId="3" applyNumberFormat="1" applyFont="1" applyFill="1" applyBorder="1" applyAlignment="1" applyProtection="1">
      <alignment horizontal="center" vertical="center" wrapText="1"/>
      <protection locked="0"/>
    </xf>
    <xf numFmtId="0" fontId="17" fillId="3" borderId="19" xfId="3" applyNumberFormat="1" applyFont="1" applyFill="1" applyBorder="1" applyAlignment="1" applyProtection="1">
      <alignment horizontal="center" vertical="center" wrapText="1"/>
      <protection locked="0"/>
    </xf>
    <xf numFmtId="0" fontId="13" fillId="0" borderId="6" xfId="3" applyFont="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17" fillId="0" borderId="6" xfId="3"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13" fillId="0" borderId="6" xfId="3" quotePrefix="1" applyFont="1" applyBorder="1" applyAlignment="1">
      <alignment horizontal="center" vertical="center"/>
    </xf>
    <xf numFmtId="0" fontId="0" fillId="0" borderId="0" xfId="0" applyAlignment="1">
      <alignment horizontal="center" vertical="center"/>
    </xf>
    <xf numFmtId="0" fontId="13" fillId="0" borderId="17" xfId="3" applyFont="1" applyBorder="1" applyAlignment="1">
      <alignment horizontal="center" vertical="center"/>
    </xf>
    <xf numFmtId="0" fontId="13" fillId="0" borderId="3" xfId="0" applyFont="1" applyBorder="1"/>
    <xf numFmtId="0" fontId="13" fillId="0" borderId="17" xfId="3" applyFont="1" applyBorder="1" applyAlignment="1">
      <alignment vertical="center"/>
    </xf>
    <xf numFmtId="0" fontId="13" fillId="0" borderId="22" xfId="3" applyFont="1" applyBorder="1" applyAlignment="1">
      <alignment vertical="center"/>
    </xf>
    <xf numFmtId="0" fontId="13" fillId="0" borderId="14" xfId="3" applyFont="1" applyBorder="1" applyAlignment="1">
      <alignment vertical="center"/>
    </xf>
    <xf numFmtId="0" fontId="13" fillId="0" borderId="3" xfId="3" applyFont="1" applyBorder="1" applyAlignment="1">
      <alignment vertical="center"/>
    </xf>
    <xf numFmtId="0" fontId="13" fillId="0" borderId="17" xfId="3" quotePrefix="1" applyFont="1" applyBorder="1" applyAlignment="1">
      <alignment horizontal="center" vertical="center"/>
    </xf>
    <xf numFmtId="0" fontId="13" fillId="0" borderId="16" xfId="3" quotePrefix="1" applyFont="1" applyBorder="1" applyAlignment="1">
      <alignment horizontal="center" vertical="center"/>
    </xf>
    <xf numFmtId="0" fontId="13" fillId="0" borderId="3" xfId="3" quotePrefix="1" applyFont="1" applyBorder="1" applyAlignment="1">
      <alignment horizontal="center" vertical="center"/>
    </xf>
    <xf numFmtId="0" fontId="12" fillId="0" borderId="13" xfId="3" quotePrefix="1" applyFont="1" applyBorder="1" applyAlignment="1">
      <alignment horizontal="center" vertical="center"/>
    </xf>
    <xf numFmtId="0" fontId="13" fillId="0" borderId="18" xfId="3" applyFont="1" applyBorder="1" applyAlignment="1">
      <alignment horizontal="center" vertical="center"/>
    </xf>
    <xf numFmtId="0" fontId="13" fillId="0" borderId="19" xfId="3" applyFont="1" applyBorder="1" applyAlignment="1">
      <alignment horizontal="center" vertical="center"/>
    </xf>
    <xf numFmtId="0" fontId="13" fillId="0" borderId="16" xfId="3" applyFont="1" applyBorder="1" applyAlignment="1">
      <alignment vertical="center"/>
    </xf>
    <xf numFmtId="0" fontId="9" fillId="2" borderId="17" xfId="3" applyFont="1" applyFill="1" applyBorder="1" applyAlignment="1" applyProtection="1">
      <alignment horizontal="center" vertical="center" shrinkToFit="1"/>
      <protection hidden="1"/>
    </xf>
    <xf numFmtId="0" fontId="9" fillId="2" borderId="16" xfId="3" applyFont="1" applyFill="1" applyBorder="1" applyAlignment="1" applyProtection="1">
      <alignment horizontal="center" vertical="center" shrinkToFit="1"/>
      <protection hidden="1"/>
    </xf>
    <xf numFmtId="0" fontId="9" fillId="2" borderId="3" xfId="3" applyFont="1" applyFill="1" applyBorder="1" applyAlignment="1" applyProtection="1">
      <alignment horizontal="center" vertical="center" shrinkToFit="1"/>
      <protection hidden="1"/>
    </xf>
    <xf numFmtId="0" fontId="13" fillId="0" borderId="18" xfId="3" quotePrefix="1" applyFont="1" applyBorder="1" applyAlignment="1">
      <alignment horizontal="center" vertical="center"/>
    </xf>
    <xf numFmtId="0" fontId="13" fillId="0" borderId="19" xfId="3" quotePrefix="1" applyFont="1" applyBorder="1" applyAlignment="1">
      <alignment horizontal="center" vertical="center"/>
    </xf>
    <xf numFmtId="0" fontId="13" fillId="0" borderId="7" xfId="3" quotePrefix="1" applyFont="1" applyBorder="1" applyAlignment="1">
      <alignment horizontal="center" vertical="center"/>
    </xf>
    <xf numFmtId="0" fontId="13" fillId="0" borderId="0" xfId="3" quotePrefix="1" applyFont="1" applyBorder="1" applyAlignment="1">
      <alignment horizontal="center" vertical="center"/>
    </xf>
    <xf numFmtId="0" fontId="13" fillId="0" borderId="21" xfId="3" quotePrefix="1" applyFont="1" applyBorder="1" applyAlignment="1">
      <alignment horizontal="center" vertical="center"/>
    </xf>
    <xf numFmtId="0" fontId="13" fillId="0" borderId="9" xfId="3" quotePrefix="1" applyFont="1" applyBorder="1" applyAlignment="1">
      <alignment horizontal="center" vertical="center"/>
    </xf>
    <xf numFmtId="0" fontId="13" fillId="0" borderId="13" xfId="3" quotePrefix="1" applyFont="1" applyBorder="1" applyAlignment="1">
      <alignment horizontal="center" vertical="center"/>
    </xf>
    <xf numFmtId="0" fontId="13" fillId="0" borderId="20" xfId="3" quotePrefix="1" applyFont="1" applyBorder="1" applyAlignment="1">
      <alignment horizontal="center" vertical="center"/>
    </xf>
    <xf numFmtId="0" fontId="13" fillId="0" borderId="6"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21"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20" xfId="3" applyFont="1" applyBorder="1" applyAlignment="1">
      <alignment horizontal="center" vertical="center" wrapText="1"/>
    </xf>
    <xf numFmtId="0" fontId="11" fillId="0" borderId="6" xfId="0" applyFont="1" applyBorder="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49" fontId="22" fillId="3" borderId="7" xfId="0" applyNumberFormat="1" applyFont="1" applyFill="1" applyBorder="1" applyAlignment="1" applyProtection="1">
      <alignment horizontal="left" vertical="center" wrapText="1"/>
      <protection locked="0"/>
    </xf>
    <xf numFmtId="49" fontId="22" fillId="3" borderId="0" xfId="0" applyNumberFormat="1" applyFont="1" applyFill="1" applyBorder="1" applyAlignment="1" applyProtection="1">
      <alignment horizontal="left" vertical="center" wrapText="1"/>
      <protection locked="0"/>
    </xf>
    <xf numFmtId="49" fontId="22" fillId="3" borderId="21" xfId="0" applyNumberFormat="1" applyFont="1" applyFill="1" applyBorder="1" applyAlignment="1" applyProtection="1">
      <alignment horizontal="left" vertical="center" wrapText="1"/>
      <protection locked="0"/>
    </xf>
    <xf numFmtId="49" fontId="22" fillId="3" borderId="55" xfId="0" applyNumberFormat="1" applyFont="1" applyFill="1" applyBorder="1" applyAlignment="1" applyProtection="1">
      <alignment horizontal="left" vertical="center" wrapText="1"/>
      <protection locked="0"/>
    </xf>
    <xf numFmtId="49" fontId="22" fillId="3" borderId="46" xfId="0" applyNumberFormat="1" applyFont="1" applyFill="1" applyBorder="1" applyAlignment="1" applyProtection="1">
      <alignment horizontal="left" vertical="center" wrapText="1"/>
      <protection locked="0"/>
    </xf>
    <xf numFmtId="49" fontId="22" fillId="3" borderId="56" xfId="0" applyNumberFormat="1" applyFont="1" applyFill="1" applyBorder="1" applyAlignment="1" applyProtection="1">
      <alignment horizontal="left" vertical="center" wrapText="1"/>
      <protection locked="0"/>
    </xf>
    <xf numFmtId="0" fontId="22" fillId="0" borderId="7" xfId="0" applyFont="1" applyBorder="1" applyAlignment="1">
      <alignment horizontal="left" vertical="top"/>
    </xf>
    <xf numFmtId="0" fontId="22" fillId="0" borderId="0" xfId="0" applyFont="1" applyBorder="1" applyAlignment="1">
      <alignment horizontal="left" vertical="top"/>
    </xf>
    <xf numFmtId="0" fontId="22" fillId="0" borderId="21" xfId="0" applyFont="1" applyBorder="1" applyAlignment="1">
      <alignment horizontal="left" vertical="top"/>
    </xf>
    <xf numFmtId="0" fontId="22" fillId="0" borderId="57" xfId="0" applyFont="1" applyBorder="1" applyAlignment="1">
      <alignment horizontal="left" vertical="top"/>
    </xf>
    <xf numFmtId="0" fontId="22" fillId="0" borderId="43" xfId="0" applyFont="1" applyBorder="1" applyAlignment="1">
      <alignment horizontal="left" vertical="top"/>
    </xf>
    <xf numFmtId="0" fontId="22" fillId="0" borderId="58" xfId="0" applyFont="1" applyBorder="1" applyAlignment="1">
      <alignment horizontal="left" vertical="top"/>
    </xf>
    <xf numFmtId="0" fontId="22" fillId="2" borderId="0" xfId="0" applyFont="1" applyFill="1" applyAlignment="1" applyProtection="1">
      <alignment horizontal="left" shrinkToFit="1"/>
      <protection hidden="1"/>
    </xf>
    <xf numFmtId="0" fontId="9" fillId="2" borderId="0" xfId="0" applyFont="1" applyFill="1" applyAlignment="1" applyProtection="1">
      <alignment horizontal="center"/>
      <protection hidden="1"/>
    </xf>
    <xf numFmtId="49" fontId="22" fillId="3" borderId="0" xfId="0" applyNumberFormat="1" applyFont="1" applyFill="1" applyAlignment="1" applyProtection="1">
      <alignment horizontal="left" shrinkToFit="1"/>
      <protection locked="0"/>
    </xf>
    <xf numFmtId="0" fontId="22" fillId="2" borderId="0" xfId="0" applyFont="1" applyFill="1" applyAlignment="1" applyProtection="1">
      <alignment horizontal="left" vertical="top" shrinkToFit="1"/>
      <protection hidden="1"/>
    </xf>
    <xf numFmtId="0" fontId="22" fillId="2" borderId="0" xfId="0" applyFont="1" applyFill="1" applyAlignment="1" applyProtection="1">
      <alignment horizontal="left"/>
      <protection hidden="1"/>
    </xf>
    <xf numFmtId="0" fontId="22" fillId="2" borderId="0" xfId="0" applyFont="1" applyFill="1" applyAlignment="1" applyProtection="1">
      <alignment horizontal="left" vertical="top" wrapText="1" shrinkToFit="1"/>
      <protection hidden="1"/>
    </xf>
    <xf numFmtId="0" fontId="29" fillId="2" borderId="0" xfId="7" applyFont="1" applyFill="1" applyAlignment="1">
      <alignment horizontal="center" vertical="center"/>
    </xf>
    <xf numFmtId="0" fontId="27" fillId="2" borderId="0" xfId="7" applyFont="1" applyFill="1" applyAlignment="1" applyProtection="1">
      <alignment horizontal="center" vertical="center"/>
      <protection hidden="1"/>
    </xf>
    <xf numFmtId="0" fontId="28" fillId="2" borderId="0" xfId="7" applyFont="1" applyFill="1" applyAlignment="1" applyProtection="1">
      <alignment horizontal="center" vertical="center"/>
      <protection hidden="1"/>
    </xf>
    <xf numFmtId="0" fontId="29" fillId="2" borderId="39" xfId="7" applyFont="1" applyFill="1" applyBorder="1" applyAlignment="1">
      <alignment horizontal="right" vertical="center" textRotation="255"/>
    </xf>
    <xf numFmtId="0" fontId="29" fillId="2" borderId="40" xfId="7" applyFont="1" applyFill="1" applyBorder="1" applyAlignment="1">
      <alignment horizontal="left" vertical="center" textRotation="255"/>
    </xf>
    <xf numFmtId="0" fontId="32" fillId="2" borderId="0" xfId="7" applyFont="1" applyFill="1" applyBorder="1" applyAlignment="1">
      <alignment horizontal="left" vertical="center" wrapText="1"/>
    </xf>
    <xf numFmtId="0" fontId="28" fillId="2" borderId="13" xfId="7" applyFont="1" applyFill="1" applyBorder="1" applyAlignment="1">
      <alignment horizontal="left" vertical="center" shrinkToFit="1"/>
    </xf>
    <xf numFmtId="0" fontId="28" fillId="2" borderId="13" xfId="7" applyFont="1" applyFill="1" applyBorder="1" applyAlignment="1" applyProtection="1">
      <alignment horizontal="right" vertical="center" shrinkToFit="1"/>
      <protection hidden="1"/>
    </xf>
    <xf numFmtId="0" fontId="28" fillId="2" borderId="0" xfId="7" applyFont="1" applyFill="1" applyAlignment="1" applyProtection="1">
      <alignment horizontal="center" vertical="center" shrinkToFit="1"/>
      <protection hidden="1"/>
    </xf>
    <xf numFmtId="0" fontId="10" fillId="2" borderId="65" xfId="3" applyFont="1" applyFill="1" applyBorder="1" applyAlignment="1" applyProtection="1">
      <alignment horizontal="center" vertical="center" shrinkToFit="1"/>
    </xf>
    <xf numFmtId="0" fontId="10" fillId="2" borderId="0" xfId="3" applyFont="1" applyFill="1" applyBorder="1" applyAlignment="1" applyProtection="1">
      <alignment horizontal="center" vertical="center" shrinkToFit="1"/>
    </xf>
    <xf numFmtId="0" fontId="10" fillId="3" borderId="0" xfId="3" applyFont="1" applyFill="1" applyBorder="1" applyAlignment="1" applyProtection="1">
      <alignment horizontal="left" vertical="center" shrinkToFit="1"/>
      <protection locked="0"/>
    </xf>
    <xf numFmtId="0" fontId="10" fillId="2" borderId="21" xfId="3" applyFont="1" applyFill="1" applyBorder="1" applyAlignment="1" applyProtection="1">
      <alignment vertical="center" shrinkToFit="1"/>
    </xf>
    <xf numFmtId="0" fontId="10" fillId="2" borderId="65" xfId="3" applyFont="1" applyFill="1" applyBorder="1" applyAlignment="1" applyProtection="1">
      <alignment horizontal="center" vertical="center"/>
    </xf>
    <xf numFmtId="0" fontId="10" fillId="2" borderId="0" xfId="3" applyFont="1" applyFill="1" applyBorder="1" applyAlignment="1" applyProtection="1">
      <alignment horizontal="center" vertical="center"/>
    </xf>
    <xf numFmtId="0" fontId="10" fillId="3" borderId="0" xfId="3" applyFont="1" applyFill="1" applyBorder="1" applyAlignment="1" applyProtection="1">
      <alignment horizontal="center" vertical="center"/>
      <protection locked="0"/>
    </xf>
    <xf numFmtId="0" fontId="10" fillId="2" borderId="21" xfId="3" applyFont="1" applyFill="1" applyBorder="1" applyAlignment="1" applyProtection="1">
      <alignment horizontal="center" vertical="center"/>
    </xf>
    <xf numFmtId="0" fontId="10" fillId="3" borderId="0" xfId="3" applyFont="1" applyFill="1" applyBorder="1" applyAlignment="1" applyProtection="1">
      <alignment horizontal="center" vertical="center" shrinkToFit="1"/>
      <protection locked="0"/>
    </xf>
    <xf numFmtId="0" fontId="10" fillId="2" borderId="59" xfId="3" applyFont="1" applyFill="1" applyBorder="1" applyAlignment="1" applyProtection="1">
      <alignment horizontal="center" vertical="center"/>
    </xf>
    <xf numFmtId="0" fontId="10" fillId="3" borderId="13" xfId="3" applyFont="1" applyFill="1" applyBorder="1" applyAlignment="1" applyProtection="1">
      <alignment horizontal="center" vertical="center"/>
      <protection locked="0"/>
    </xf>
    <xf numFmtId="185" fontId="2" fillId="3" borderId="2" xfId="8" applyNumberFormat="1" applyFill="1" applyBorder="1" applyAlignment="1" applyProtection="1">
      <alignment horizontal="center" vertical="center" shrinkToFit="1"/>
      <protection locked="0"/>
    </xf>
  </cellXfs>
  <cellStyles count="10">
    <cellStyle name="桁区切り 2" xfId="1" xr:uid="{00000000-0005-0000-0000-000000000000}"/>
    <cellStyle name="標準" xfId="0" builtinId="0"/>
    <cellStyle name="標準 2" xfId="2" xr:uid="{00000000-0005-0000-0000-000002000000}"/>
    <cellStyle name="標準 3" xfId="5" xr:uid="{00000000-0005-0000-0000-000003000000}"/>
    <cellStyle name="標準 3 2" xfId="6" xr:uid="{00000000-0005-0000-0000-000004000000}"/>
    <cellStyle name="標準 3 3" xfId="7" xr:uid="{00000000-0005-0000-0000-000005000000}"/>
    <cellStyle name="標準 4" xfId="8" xr:uid="{1BD31EAF-AF68-49EF-9C05-6FC433BBBC97}"/>
    <cellStyle name="標準 4 2" xfId="9" xr:uid="{E07D1113-9AA8-4748-BEA1-3F84EDCD6BA2}"/>
    <cellStyle name="標準_営業所一覧表" xfId="3" xr:uid="{00000000-0005-0000-0000-000006000000}"/>
    <cellStyle name="標準_業種一覧" xfId="4" xr:uid="{00000000-0005-0000-0000-00000700000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144676</xdr:colOff>
      <xdr:row>14</xdr:row>
      <xdr:rowOff>33786</xdr:rowOff>
    </xdr:from>
    <xdr:ext cx="190821" cy="237053"/>
    <xdr:sp macro="" textlink="">
      <xdr:nvSpPr>
        <xdr:cNvPr id="2" name="Text Box 1">
          <a:extLst>
            <a:ext uri="{FF2B5EF4-FFF2-40B4-BE49-F238E27FC236}">
              <a16:creationId xmlns:a16="http://schemas.microsoft.com/office/drawing/2014/main" id="{E8B23405-89A8-4897-8EF9-7A4268FCFB07}"/>
            </a:ext>
          </a:extLst>
        </xdr:cNvPr>
        <xdr:cNvSpPr txBox="1">
          <a:spLocks noChangeArrowheads="1"/>
        </xdr:cNvSpPr>
      </xdr:nvSpPr>
      <xdr:spPr bwMode="auto">
        <a:xfrm>
          <a:off x="192301" y="2167386"/>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08</a:t>
          </a:r>
        </a:p>
      </xdr:txBody>
    </xdr:sp>
    <xdr:clientData/>
  </xdr:oneCellAnchor>
  <xdr:oneCellAnchor>
    <xdr:from>
      <xdr:col>1</xdr:col>
      <xdr:colOff>154428</xdr:colOff>
      <xdr:row>10</xdr:row>
      <xdr:rowOff>119075</xdr:rowOff>
    </xdr:from>
    <xdr:ext cx="190821" cy="237053"/>
    <xdr:sp macro="" textlink="">
      <xdr:nvSpPr>
        <xdr:cNvPr id="3" name="Text Box 2">
          <a:extLst>
            <a:ext uri="{FF2B5EF4-FFF2-40B4-BE49-F238E27FC236}">
              <a16:creationId xmlns:a16="http://schemas.microsoft.com/office/drawing/2014/main" id="{3F1C3F18-9FFE-4892-815A-89D678BB5B5B}"/>
            </a:ext>
          </a:extLst>
        </xdr:cNvPr>
        <xdr:cNvSpPr txBox="1">
          <a:spLocks noChangeArrowheads="1"/>
        </xdr:cNvSpPr>
      </xdr:nvSpPr>
      <xdr:spPr bwMode="auto">
        <a:xfrm>
          <a:off x="192528" y="164307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06</a:t>
          </a:r>
        </a:p>
      </xdr:txBody>
    </xdr:sp>
    <xdr:clientData/>
  </xdr:oneCellAnchor>
  <xdr:oneCellAnchor>
    <xdr:from>
      <xdr:col>1</xdr:col>
      <xdr:colOff>149657</xdr:colOff>
      <xdr:row>18</xdr:row>
      <xdr:rowOff>49220</xdr:rowOff>
    </xdr:from>
    <xdr:ext cx="190821" cy="237053"/>
    <xdr:sp macro="" textlink="">
      <xdr:nvSpPr>
        <xdr:cNvPr id="4" name="Text Box 3">
          <a:extLst>
            <a:ext uri="{FF2B5EF4-FFF2-40B4-BE49-F238E27FC236}">
              <a16:creationId xmlns:a16="http://schemas.microsoft.com/office/drawing/2014/main" id="{06A2A11B-459F-40B2-8999-30F6D004C748}"/>
            </a:ext>
          </a:extLst>
        </xdr:cNvPr>
        <xdr:cNvSpPr txBox="1">
          <a:spLocks noChangeArrowheads="1"/>
        </xdr:cNvSpPr>
      </xdr:nvSpPr>
      <xdr:spPr bwMode="auto">
        <a:xfrm>
          <a:off x="187757" y="2792420"/>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09</a:t>
          </a:r>
        </a:p>
      </xdr:txBody>
    </xdr:sp>
    <xdr:clientData/>
  </xdr:oneCellAnchor>
  <xdr:oneCellAnchor>
    <xdr:from>
      <xdr:col>1</xdr:col>
      <xdr:colOff>133469</xdr:colOff>
      <xdr:row>20</xdr:row>
      <xdr:rowOff>86691</xdr:rowOff>
    </xdr:from>
    <xdr:ext cx="190821" cy="237053"/>
    <xdr:sp macro="" textlink="">
      <xdr:nvSpPr>
        <xdr:cNvPr id="5" name="Text Box 4">
          <a:extLst>
            <a:ext uri="{FF2B5EF4-FFF2-40B4-BE49-F238E27FC236}">
              <a16:creationId xmlns:a16="http://schemas.microsoft.com/office/drawing/2014/main" id="{652B2CFA-E672-4A38-9137-F2A8C3B3BF06}"/>
            </a:ext>
          </a:extLst>
        </xdr:cNvPr>
        <xdr:cNvSpPr txBox="1">
          <a:spLocks noChangeArrowheads="1"/>
        </xdr:cNvSpPr>
      </xdr:nvSpPr>
      <xdr:spPr bwMode="auto">
        <a:xfrm>
          <a:off x="190619" y="3134691"/>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10</a:t>
          </a:r>
        </a:p>
      </xdr:txBody>
    </xdr:sp>
    <xdr:clientData/>
  </xdr:oneCellAnchor>
  <xdr:oneCellAnchor>
    <xdr:from>
      <xdr:col>1</xdr:col>
      <xdr:colOff>147812</xdr:colOff>
      <xdr:row>26</xdr:row>
      <xdr:rowOff>119075</xdr:rowOff>
    </xdr:from>
    <xdr:ext cx="190821" cy="237053"/>
    <xdr:sp macro="" textlink="">
      <xdr:nvSpPr>
        <xdr:cNvPr id="6" name="Text Box 5">
          <a:extLst>
            <a:ext uri="{FF2B5EF4-FFF2-40B4-BE49-F238E27FC236}">
              <a16:creationId xmlns:a16="http://schemas.microsoft.com/office/drawing/2014/main" id="{E374E224-D00F-41CC-A339-173FB40A1193}"/>
            </a:ext>
          </a:extLst>
        </xdr:cNvPr>
        <xdr:cNvSpPr txBox="1">
          <a:spLocks noChangeArrowheads="1"/>
        </xdr:cNvSpPr>
      </xdr:nvSpPr>
      <xdr:spPr bwMode="auto">
        <a:xfrm>
          <a:off x="185912" y="408147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12</a:t>
          </a:r>
        </a:p>
      </xdr:txBody>
    </xdr:sp>
    <xdr:clientData/>
  </xdr:oneCellAnchor>
  <xdr:oneCellAnchor>
    <xdr:from>
      <xdr:col>61</xdr:col>
      <xdr:colOff>17821</xdr:colOff>
      <xdr:row>27</xdr:row>
      <xdr:rowOff>45180</xdr:rowOff>
    </xdr:from>
    <xdr:ext cx="190821" cy="237053"/>
    <xdr:sp macro="" textlink="">
      <xdr:nvSpPr>
        <xdr:cNvPr id="7" name="Text Box 6">
          <a:extLst>
            <a:ext uri="{FF2B5EF4-FFF2-40B4-BE49-F238E27FC236}">
              <a16:creationId xmlns:a16="http://schemas.microsoft.com/office/drawing/2014/main" id="{4A894B11-9462-44E5-B7BF-D59524F6ACC8}"/>
            </a:ext>
          </a:extLst>
        </xdr:cNvPr>
        <xdr:cNvSpPr txBox="1">
          <a:spLocks noChangeArrowheads="1"/>
        </xdr:cNvSpPr>
      </xdr:nvSpPr>
      <xdr:spPr bwMode="auto">
        <a:xfrm>
          <a:off x="5732821" y="4159980"/>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13</a:t>
          </a:r>
        </a:p>
      </xdr:txBody>
    </xdr:sp>
    <xdr:clientData/>
  </xdr:oneCellAnchor>
  <xdr:oneCellAnchor>
    <xdr:from>
      <xdr:col>1</xdr:col>
      <xdr:colOff>167103</xdr:colOff>
      <xdr:row>38</xdr:row>
      <xdr:rowOff>132094</xdr:rowOff>
    </xdr:from>
    <xdr:ext cx="190821" cy="237053"/>
    <xdr:sp macro="" textlink="">
      <xdr:nvSpPr>
        <xdr:cNvPr id="8" name="Text Box 7">
          <a:extLst>
            <a:ext uri="{FF2B5EF4-FFF2-40B4-BE49-F238E27FC236}">
              <a16:creationId xmlns:a16="http://schemas.microsoft.com/office/drawing/2014/main" id="{EE628A0F-340C-4D8E-B4E3-94636320FE35}"/>
            </a:ext>
          </a:extLst>
        </xdr:cNvPr>
        <xdr:cNvSpPr txBox="1">
          <a:spLocks noChangeArrowheads="1"/>
        </xdr:cNvSpPr>
      </xdr:nvSpPr>
      <xdr:spPr bwMode="auto">
        <a:xfrm>
          <a:off x="186153" y="5923294"/>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16</a:t>
          </a:r>
        </a:p>
      </xdr:txBody>
    </xdr:sp>
    <xdr:clientData/>
  </xdr:oneCellAnchor>
  <xdr:oneCellAnchor>
    <xdr:from>
      <xdr:col>1</xdr:col>
      <xdr:colOff>152596</xdr:colOff>
      <xdr:row>40</xdr:row>
      <xdr:rowOff>80268</xdr:rowOff>
    </xdr:from>
    <xdr:ext cx="190821" cy="237053"/>
    <xdr:sp macro="" textlink="">
      <xdr:nvSpPr>
        <xdr:cNvPr id="9" name="Text Box 9">
          <a:extLst>
            <a:ext uri="{FF2B5EF4-FFF2-40B4-BE49-F238E27FC236}">
              <a16:creationId xmlns:a16="http://schemas.microsoft.com/office/drawing/2014/main" id="{8C37453F-D620-4DDD-B693-7C156F662280}"/>
            </a:ext>
          </a:extLst>
        </xdr:cNvPr>
        <xdr:cNvSpPr txBox="1">
          <a:spLocks noChangeArrowheads="1"/>
        </xdr:cNvSpPr>
      </xdr:nvSpPr>
      <xdr:spPr bwMode="auto">
        <a:xfrm>
          <a:off x="190696" y="6176268"/>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17</a:t>
          </a:r>
        </a:p>
      </xdr:txBody>
    </xdr:sp>
    <xdr:clientData/>
  </xdr:oneCellAnchor>
  <xdr:oneCellAnchor>
    <xdr:from>
      <xdr:col>1</xdr:col>
      <xdr:colOff>167314</xdr:colOff>
      <xdr:row>43</xdr:row>
      <xdr:rowOff>52396</xdr:rowOff>
    </xdr:from>
    <xdr:ext cx="190821" cy="237053"/>
    <xdr:sp macro="" textlink="">
      <xdr:nvSpPr>
        <xdr:cNvPr id="10" name="Text Box 10">
          <a:extLst>
            <a:ext uri="{FF2B5EF4-FFF2-40B4-BE49-F238E27FC236}">
              <a16:creationId xmlns:a16="http://schemas.microsoft.com/office/drawing/2014/main" id="{F92B6DA9-99D5-48B6-B102-02BD2E1CD1EE}"/>
            </a:ext>
          </a:extLst>
        </xdr:cNvPr>
        <xdr:cNvSpPr txBox="1">
          <a:spLocks noChangeArrowheads="1"/>
        </xdr:cNvSpPr>
      </xdr:nvSpPr>
      <xdr:spPr bwMode="auto">
        <a:xfrm>
          <a:off x="186364" y="6605596"/>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18</a:t>
          </a:r>
        </a:p>
      </xdr:txBody>
    </xdr:sp>
    <xdr:clientData/>
  </xdr:oneCellAnchor>
  <xdr:oneCellAnchor>
    <xdr:from>
      <xdr:col>1</xdr:col>
      <xdr:colOff>156669</xdr:colOff>
      <xdr:row>33</xdr:row>
      <xdr:rowOff>33903</xdr:rowOff>
    </xdr:from>
    <xdr:ext cx="190821" cy="237053"/>
    <xdr:sp macro="" textlink="">
      <xdr:nvSpPr>
        <xdr:cNvPr id="11" name="Text Box 11">
          <a:extLst>
            <a:ext uri="{FF2B5EF4-FFF2-40B4-BE49-F238E27FC236}">
              <a16:creationId xmlns:a16="http://schemas.microsoft.com/office/drawing/2014/main" id="{E990F889-5100-4CE5-A233-6C24CC206DA2}"/>
            </a:ext>
          </a:extLst>
        </xdr:cNvPr>
        <xdr:cNvSpPr txBox="1">
          <a:spLocks noChangeArrowheads="1"/>
        </xdr:cNvSpPr>
      </xdr:nvSpPr>
      <xdr:spPr bwMode="auto">
        <a:xfrm>
          <a:off x="194769" y="5063103"/>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15</a:t>
          </a:r>
        </a:p>
      </xdr:txBody>
    </xdr:sp>
    <xdr:clientData/>
  </xdr:oneCellAnchor>
  <xdr:oneCellAnchor>
    <xdr:from>
      <xdr:col>61</xdr:col>
      <xdr:colOff>11568</xdr:colOff>
      <xdr:row>25</xdr:row>
      <xdr:rowOff>69683</xdr:rowOff>
    </xdr:from>
    <xdr:ext cx="190821" cy="237053"/>
    <xdr:sp macro="" textlink="">
      <xdr:nvSpPr>
        <xdr:cNvPr id="12" name="Text Box 12">
          <a:extLst>
            <a:ext uri="{FF2B5EF4-FFF2-40B4-BE49-F238E27FC236}">
              <a16:creationId xmlns:a16="http://schemas.microsoft.com/office/drawing/2014/main" id="{A848564F-3876-40B7-AF8D-AE5326C8ABEA}"/>
            </a:ext>
          </a:extLst>
        </xdr:cNvPr>
        <xdr:cNvSpPr txBox="1">
          <a:spLocks noChangeArrowheads="1"/>
        </xdr:cNvSpPr>
      </xdr:nvSpPr>
      <xdr:spPr bwMode="auto">
        <a:xfrm>
          <a:off x="5726568" y="3879683"/>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11</a:t>
          </a:r>
        </a:p>
      </xdr:txBody>
    </xdr:sp>
    <xdr:clientData/>
  </xdr:oneCellAnchor>
  <xdr:oneCellAnchor>
    <xdr:from>
      <xdr:col>42</xdr:col>
      <xdr:colOff>10589</xdr:colOff>
      <xdr:row>11</xdr:row>
      <xdr:rowOff>35434</xdr:rowOff>
    </xdr:from>
    <xdr:ext cx="190821" cy="237053"/>
    <xdr:sp macro="" textlink="">
      <xdr:nvSpPr>
        <xdr:cNvPr id="13" name="Text Box 2">
          <a:extLst>
            <a:ext uri="{FF2B5EF4-FFF2-40B4-BE49-F238E27FC236}">
              <a16:creationId xmlns:a16="http://schemas.microsoft.com/office/drawing/2014/main" id="{044D07AC-722A-4164-8891-7EEDFC194194}"/>
            </a:ext>
          </a:extLst>
        </xdr:cNvPr>
        <xdr:cNvSpPr txBox="1">
          <a:spLocks noChangeArrowheads="1"/>
        </xdr:cNvSpPr>
      </xdr:nvSpPr>
      <xdr:spPr bwMode="auto">
        <a:xfrm>
          <a:off x="3915839" y="1711834"/>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07</a:t>
          </a:r>
        </a:p>
      </xdr:txBody>
    </xdr:sp>
    <xdr:clientData/>
  </xdr:oneCellAnchor>
  <xdr:oneCellAnchor>
    <xdr:from>
      <xdr:col>1</xdr:col>
      <xdr:colOff>151922</xdr:colOff>
      <xdr:row>30</xdr:row>
      <xdr:rowOff>6557</xdr:rowOff>
    </xdr:from>
    <xdr:ext cx="190821" cy="237053"/>
    <xdr:sp macro="" textlink="">
      <xdr:nvSpPr>
        <xdr:cNvPr id="14" name="Text Box 5">
          <a:extLst>
            <a:ext uri="{FF2B5EF4-FFF2-40B4-BE49-F238E27FC236}">
              <a16:creationId xmlns:a16="http://schemas.microsoft.com/office/drawing/2014/main" id="{D24DBEBA-686F-4A7C-B913-8497E7ABCD5A}"/>
            </a:ext>
          </a:extLst>
        </xdr:cNvPr>
        <xdr:cNvSpPr txBox="1">
          <a:spLocks noChangeArrowheads="1"/>
        </xdr:cNvSpPr>
      </xdr:nvSpPr>
      <xdr:spPr bwMode="auto">
        <a:xfrm>
          <a:off x="190022" y="4578557"/>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14</a:t>
          </a:r>
        </a:p>
      </xdr:txBody>
    </xdr:sp>
    <xdr:clientData/>
  </xdr:oneCellAnchor>
  <xdr:oneCellAnchor>
    <xdr:from>
      <xdr:col>1</xdr:col>
      <xdr:colOff>156270</xdr:colOff>
      <xdr:row>47</xdr:row>
      <xdr:rowOff>76818</xdr:rowOff>
    </xdr:from>
    <xdr:ext cx="190821" cy="237053"/>
    <xdr:sp macro="" textlink="">
      <xdr:nvSpPr>
        <xdr:cNvPr id="15" name="Text Box 10">
          <a:extLst>
            <a:ext uri="{FF2B5EF4-FFF2-40B4-BE49-F238E27FC236}">
              <a16:creationId xmlns:a16="http://schemas.microsoft.com/office/drawing/2014/main" id="{9EC5831C-11B6-418E-B2E0-B9FD2B591BB6}"/>
            </a:ext>
          </a:extLst>
        </xdr:cNvPr>
        <xdr:cNvSpPr txBox="1">
          <a:spLocks noChangeArrowheads="1"/>
        </xdr:cNvSpPr>
      </xdr:nvSpPr>
      <xdr:spPr bwMode="auto">
        <a:xfrm>
          <a:off x="194370" y="7239618"/>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19</a:t>
          </a:r>
        </a:p>
      </xdr:txBody>
    </xdr:sp>
    <xdr:clientData/>
  </xdr:oneCellAnchor>
  <xdr:oneCellAnchor>
    <xdr:from>
      <xdr:col>52</xdr:col>
      <xdr:colOff>57940</xdr:colOff>
      <xdr:row>47</xdr:row>
      <xdr:rowOff>31965</xdr:rowOff>
    </xdr:from>
    <xdr:ext cx="190821" cy="237053"/>
    <xdr:sp macro="" textlink="">
      <xdr:nvSpPr>
        <xdr:cNvPr id="16" name="Text Box 10">
          <a:extLst>
            <a:ext uri="{FF2B5EF4-FFF2-40B4-BE49-F238E27FC236}">
              <a16:creationId xmlns:a16="http://schemas.microsoft.com/office/drawing/2014/main" id="{4C103CBD-FCF9-4D85-9687-5BF8144486FC}"/>
            </a:ext>
          </a:extLst>
        </xdr:cNvPr>
        <xdr:cNvSpPr txBox="1">
          <a:spLocks noChangeArrowheads="1"/>
        </xdr:cNvSpPr>
      </xdr:nvSpPr>
      <xdr:spPr bwMode="auto">
        <a:xfrm>
          <a:off x="4915690" y="719476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20</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100192</xdr:colOff>
      <xdr:row>2</xdr:row>
      <xdr:rowOff>140841</xdr:rowOff>
    </xdr:from>
    <xdr:ext cx="165174" cy="203645"/>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531992" y="369441"/>
          <a:ext cx="16517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①</a:t>
          </a:r>
        </a:p>
      </xdr:txBody>
    </xdr:sp>
    <xdr:clientData/>
  </xdr:oneCellAnchor>
  <xdr:oneCellAnchor>
    <xdr:from>
      <xdr:col>27</xdr:col>
      <xdr:colOff>104881</xdr:colOff>
      <xdr:row>3</xdr:row>
      <xdr:rowOff>11851</xdr:rowOff>
    </xdr:from>
    <xdr:ext cx="165174" cy="203645"/>
    <xdr:sp macro="" textlink="">
      <xdr:nvSpPr>
        <xdr:cNvPr id="7170" name="Text Box 2">
          <a:extLst>
            <a:ext uri="{FF2B5EF4-FFF2-40B4-BE49-F238E27FC236}">
              <a16:creationId xmlns:a16="http://schemas.microsoft.com/office/drawing/2014/main" id="{00000000-0008-0000-0100-0000021C0000}"/>
            </a:ext>
          </a:extLst>
        </xdr:cNvPr>
        <xdr:cNvSpPr txBox="1">
          <a:spLocks noChangeArrowheads="1"/>
        </xdr:cNvSpPr>
      </xdr:nvSpPr>
      <xdr:spPr bwMode="auto">
        <a:xfrm>
          <a:off x="8232881" y="392851"/>
          <a:ext cx="165174" cy="203645"/>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④</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100192</xdr:colOff>
      <xdr:row>2</xdr:row>
      <xdr:rowOff>140841</xdr:rowOff>
    </xdr:from>
    <xdr:ext cx="165174" cy="203645"/>
    <xdr:sp macro="" textlink="">
      <xdr:nvSpPr>
        <xdr:cNvPr id="2" name="Text Box 1">
          <a:extLst>
            <a:ext uri="{FF2B5EF4-FFF2-40B4-BE49-F238E27FC236}">
              <a16:creationId xmlns:a16="http://schemas.microsoft.com/office/drawing/2014/main" id="{C7B80CB6-E17A-4658-9F02-18ACC8F71378}"/>
            </a:ext>
          </a:extLst>
        </xdr:cNvPr>
        <xdr:cNvSpPr txBox="1">
          <a:spLocks noChangeArrowheads="1"/>
        </xdr:cNvSpPr>
      </xdr:nvSpPr>
      <xdr:spPr bwMode="auto">
        <a:xfrm>
          <a:off x="528817" y="617091"/>
          <a:ext cx="16517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①</a:t>
          </a:r>
        </a:p>
      </xdr:txBody>
    </xdr:sp>
    <xdr:clientData/>
  </xdr:oneCellAnchor>
  <xdr:oneCellAnchor>
    <xdr:from>
      <xdr:col>27</xdr:col>
      <xdr:colOff>104881</xdr:colOff>
      <xdr:row>3</xdr:row>
      <xdr:rowOff>11851</xdr:rowOff>
    </xdr:from>
    <xdr:ext cx="165174" cy="203645"/>
    <xdr:sp macro="" textlink="">
      <xdr:nvSpPr>
        <xdr:cNvPr id="3" name="Text Box 2">
          <a:extLst>
            <a:ext uri="{FF2B5EF4-FFF2-40B4-BE49-F238E27FC236}">
              <a16:creationId xmlns:a16="http://schemas.microsoft.com/office/drawing/2014/main" id="{11CA38A9-DD4A-4F58-A98A-A35E8AC5BA48}"/>
            </a:ext>
          </a:extLst>
        </xdr:cNvPr>
        <xdr:cNvSpPr txBox="1">
          <a:spLocks noChangeArrowheads="1"/>
        </xdr:cNvSpPr>
      </xdr:nvSpPr>
      <xdr:spPr bwMode="auto">
        <a:xfrm>
          <a:off x="8201131" y="640501"/>
          <a:ext cx="165174" cy="203645"/>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④</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38100</xdr:colOff>
      <xdr:row>29</xdr:row>
      <xdr:rowOff>161925</xdr:rowOff>
    </xdr:from>
    <xdr:to>
      <xdr:col>7</xdr:col>
      <xdr:colOff>381000</xdr:colOff>
      <xdr:row>39</xdr:row>
      <xdr:rowOff>3810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895475" y="5086350"/>
          <a:ext cx="1971675" cy="1556385"/>
          <a:chOff x="2171701" y="3943350"/>
          <a:chExt cx="1866899" cy="1556385"/>
        </a:xfrm>
      </xdr:grpSpPr>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2495550" y="3943350"/>
            <a:ext cx="1543050" cy="1556385"/>
          </a:xfrm>
          <a:prstGeom prst="rect">
            <a:avLst/>
          </a:prstGeom>
          <a:noFill/>
          <a:ln w="9525">
            <a:solidFill>
              <a:srgbClr val="000000"/>
            </a:solidFill>
            <a:miter lim="800000"/>
            <a:headEnd/>
            <a:tailEnd/>
          </a:ln>
        </xdr:spPr>
        <xdr:txBody>
          <a:bodyPr rot="0" vert="eaVert" wrap="square" lIns="0" tIns="72000" rIns="0" bIns="72000" anchor="t" anchorCtr="0" upright="1">
            <a:noAutofit/>
          </a:bodyPr>
          <a:lstStyle/>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xdr:txBody>
      </xdr:sp>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2171701" y="3943350"/>
            <a:ext cx="323850" cy="1556385"/>
          </a:xfrm>
          <a:prstGeom prst="rect">
            <a:avLst/>
          </a:prstGeom>
          <a:noFill/>
          <a:ln w="9525">
            <a:solidFill>
              <a:srgbClr val="000000"/>
            </a:solidFill>
            <a:miter lim="800000"/>
            <a:headEnd/>
            <a:tailEnd/>
          </a:ln>
        </xdr:spPr>
        <xdr:txBody>
          <a:bodyPr rot="0" vert="eaVert" wrap="square" lIns="0" tIns="72000" rIns="0" bIns="72000" anchor="ctr" anchorCtr="0" upright="1">
            <a:noAutofit/>
          </a:bodyPr>
          <a:lstStyle/>
          <a:p>
            <a:pPr algn="ctr">
              <a:spcAft>
                <a:spcPts val="0"/>
              </a:spcAft>
            </a:pPr>
            <a:r>
              <a:rPr lang="en-US" sz="900" kern="100">
                <a:effectLst/>
                <a:latin typeface="Century"/>
                <a:ea typeface="ＭＳ 明朝"/>
                <a:cs typeface="Times New Roman"/>
              </a:rPr>
              <a:t> </a:t>
            </a:r>
            <a:r>
              <a:rPr lang="ja-JP" altLang="en-US" sz="900" kern="100">
                <a:effectLst/>
                <a:latin typeface="Century"/>
                <a:ea typeface="ＭＳ 明朝"/>
                <a:cs typeface="Times New Roman"/>
              </a:rPr>
              <a:t>確認印</a:t>
            </a:r>
            <a:endParaRPr lang="ja-JP" sz="1050" kern="100">
              <a:effectLst/>
              <a:latin typeface="Century"/>
              <a:ea typeface="ＭＳ 明朝"/>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3031-AF2F-4E71-864C-82D4439CF5E3}">
  <sheetPr codeName="Sheet1">
    <pageSetUpPr fitToPage="1"/>
  </sheetPr>
  <dimension ref="A1:FJ53"/>
  <sheetViews>
    <sheetView showGridLines="0" tabSelected="1" view="pageBreakPreview" zoomScaleNormal="70" zoomScaleSheetLayoutView="100" workbookViewId="0">
      <selection activeCell="E2" sqref="E2"/>
    </sheetView>
  </sheetViews>
  <sheetFormatPr defaultColWidth="1.42578125" defaultRowHeight="34.9" customHeight="1"/>
  <cols>
    <col min="1" max="1" width="1.28515625" style="118" customWidth="1"/>
    <col min="2" max="2" width="4.7109375" style="118" customWidth="1"/>
    <col min="3" max="3" width="1.28515625" style="141" customWidth="1"/>
    <col min="4" max="4" width="6.7109375" style="118" customWidth="1"/>
    <col min="5" max="5" width="4.7109375" style="118" customWidth="1"/>
    <col min="6" max="6" width="5.7109375" style="118" customWidth="1"/>
    <col min="7" max="140" width="1.7109375" style="118" customWidth="1"/>
    <col min="141" max="144" width="1.42578125" style="118"/>
    <col min="145" max="145" width="17.140625" style="200" customWidth="1"/>
    <col min="146" max="146" width="15.7109375" style="203" customWidth="1"/>
    <col min="147" max="147" width="7.85546875" style="118" customWidth="1"/>
    <col min="148" max="148" width="12.5703125" customWidth="1"/>
    <col min="149" max="149" width="1.42578125" style="118"/>
    <col min="150" max="150" width="8.85546875" style="15"/>
    <col min="151" max="151" width="6.42578125" style="16" customWidth="1"/>
    <col min="152" max="16384" width="1.42578125" style="118"/>
  </cols>
  <sheetData>
    <row r="1" spans="1:151" ht="19.5" customHeight="1">
      <c r="A1" s="118" t="s">
        <v>346</v>
      </c>
      <c r="ET1" s="199"/>
      <c r="EU1" s="199"/>
    </row>
    <row r="2" spans="1:151" ht="27" customHeight="1">
      <c r="D2" s="265" t="s">
        <v>59</v>
      </c>
      <c r="E2" s="155"/>
      <c r="F2" s="247" t="s">
        <v>423</v>
      </c>
      <c r="G2" s="248"/>
      <c r="H2" s="248"/>
      <c r="I2" s="248"/>
      <c r="J2" s="248"/>
      <c r="K2" s="249"/>
      <c r="L2" s="148"/>
      <c r="M2" s="148"/>
      <c r="O2" s="278" t="s">
        <v>60</v>
      </c>
      <c r="P2" s="279"/>
      <c r="Q2" s="279"/>
      <c r="R2" s="279"/>
      <c r="S2" s="279"/>
      <c r="T2" s="279"/>
      <c r="U2" s="279"/>
      <c r="V2" s="279"/>
      <c r="W2" s="279"/>
      <c r="X2" s="279"/>
      <c r="Y2" s="279"/>
      <c r="Z2" s="280"/>
      <c r="AA2" s="281"/>
      <c r="AB2" s="269"/>
      <c r="AC2" s="268"/>
      <c r="AD2" s="269"/>
      <c r="AE2" s="268"/>
      <c r="AF2" s="269"/>
      <c r="AG2" s="268"/>
      <c r="AH2" s="269"/>
      <c r="AI2" s="268"/>
      <c r="AJ2" s="269"/>
      <c r="AK2" s="268"/>
      <c r="AL2" s="277"/>
      <c r="AP2" s="271" t="s">
        <v>413</v>
      </c>
      <c r="AQ2" s="272"/>
      <c r="AR2" s="272"/>
      <c r="AS2" s="272"/>
      <c r="AT2" s="272"/>
      <c r="AU2" s="272"/>
      <c r="AV2" s="272"/>
      <c r="AW2" s="272"/>
      <c r="AX2" s="272"/>
      <c r="AY2" s="272"/>
      <c r="AZ2" s="272"/>
      <c r="BA2" s="272"/>
      <c r="BB2" s="272"/>
      <c r="BC2" s="273"/>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V2" s="141"/>
      <c r="CW2" s="141"/>
      <c r="CZ2" s="291" t="s">
        <v>61</v>
      </c>
      <c r="DA2" s="292"/>
      <c r="DB2" s="292"/>
      <c r="DC2" s="292"/>
      <c r="DD2" s="292"/>
      <c r="DE2" s="292"/>
      <c r="DF2" s="292"/>
      <c r="DG2" s="293"/>
      <c r="DH2" s="142"/>
      <c r="DI2" s="143"/>
      <c r="DJ2" s="143"/>
      <c r="DK2" s="143"/>
      <c r="DL2" s="144"/>
      <c r="DM2" s="285" t="s">
        <v>62</v>
      </c>
      <c r="DN2" s="286"/>
      <c r="DO2" s="286"/>
      <c r="DP2" s="286"/>
      <c r="DQ2" s="286"/>
      <c r="DR2" s="286"/>
      <c r="DS2" s="286"/>
      <c r="DT2" s="286"/>
      <c r="DU2" s="287"/>
      <c r="DV2" s="274" t="s">
        <v>429</v>
      </c>
      <c r="DW2" s="275"/>
      <c r="DX2" s="275"/>
      <c r="DY2" s="275"/>
      <c r="DZ2" s="275"/>
      <c r="EA2" s="275"/>
      <c r="EB2" s="275"/>
      <c r="EC2" s="275"/>
      <c r="ED2" s="275"/>
      <c r="EE2" s="275"/>
      <c r="EF2" s="275"/>
      <c r="EG2" s="275"/>
      <c r="EH2" s="275"/>
      <c r="EI2" s="275"/>
      <c r="EJ2" s="276"/>
    </row>
    <row r="3" spans="1:151" ht="27" customHeight="1">
      <c r="D3" s="266"/>
      <c r="E3" s="155"/>
      <c r="F3" s="247" t="s">
        <v>424</v>
      </c>
      <c r="G3" s="248"/>
      <c r="H3" s="248"/>
      <c r="I3" s="248"/>
      <c r="J3" s="248"/>
      <c r="K3" s="249"/>
      <c r="L3" s="148"/>
      <c r="M3" s="148"/>
      <c r="AP3" s="1"/>
      <c r="AQ3" s="2"/>
      <c r="AR3" s="2"/>
      <c r="AS3" s="2"/>
      <c r="AT3" s="2"/>
      <c r="AU3" s="2"/>
      <c r="AV3" s="2"/>
      <c r="AW3" s="2"/>
      <c r="AX3" s="2"/>
      <c r="AY3" s="2"/>
      <c r="AZ3" s="2"/>
      <c r="BA3" s="2"/>
      <c r="BB3" s="2"/>
      <c r="BC3" s="2"/>
      <c r="BD3" s="117"/>
      <c r="BE3" s="117"/>
      <c r="BF3" s="117"/>
      <c r="BG3" s="117"/>
      <c r="BH3" s="117"/>
      <c r="BI3" s="117"/>
      <c r="BJ3" s="117"/>
      <c r="BK3" s="117"/>
      <c r="BL3" s="3"/>
      <c r="BM3" s="3"/>
      <c r="BN3" s="3"/>
      <c r="BO3" s="3"/>
      <c r="BP3" s="3"/>
      <c r="BQ3" s="3"/>
      <c r="BR3" s="3"/>
      <c r="BS3" s="3"/>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V3" s="141"/>
      <c r="CW3" s="141"/>
      <c r="CZ3" s="294" t="s">
        <v>63</v>
      </c>
      <c r="DA3" s="295"/>
      <c r="DB3" s="295"/>
      <c r="DC3" s="295"/>
      <c r="DD3" s="295"/>
      <c r="DE3" s="295"/>
      <c r="DF3" s="295"/>
      <c r="DG3" s="296"/>
      <c r="DH3" s="145"/>
      <c r="DI3" s="146"/>
      <c r="DJ3" s="146"/>
      <c r="DK3" s="146"/>
      <c r="DL3" s="147"/>
      <c r="DM3" s="288" t="s">
        <v>64</v>
      </c>
      <c r="DN3" s="289"/>
      <c r="DO3" s="289"/>
      <c r="DP3" s="289"/>
      <c r="DQ3" s="289"/>
      <c r="DR3" s="289"/>
      <c r="DS3" s="289"/>
      <c r="DT3" s="289"/>
      <c r="DU3" s="290"/>
      <c r="DV3" s="282" t="s">
        <v>417</v>
      </c>
      <c r="DW3" s="283"/>
      <c r="DX3" s="283"/>
      <c r="DY3" s="283"/>
      <c r="DZ3" s="283"/>
      <c r="EA3" s="283"/>
      <c r="EB3" s="283"/>
      <c r="EC3" s="283"/>
      <c r="ED3" s="283"/>
      <c r="EE3" s="283"/>
      <c r="EF3" s="283"/>
      <c r="EG3" s="283"/>
      <c r="EH3" s="283"/>
      <c r="EI3" s="283"/>
      <c r="EJ3" s="284"/>
      <c r="EU3" s="15"/>
    </row>
    <row r="4" spans="1:151" ht="6" customHeight="1">
      <c r="E4" s="117"/>
      <c r="F4" s="4"/>
      <c r="G4" s="119"/>
      <c r="H4" s="119"/>
      <c r="I4" s="119"/>
      <c r="J4" s="119"/>
      <c r="K4" s="119"/>
      <c r="L4" s="117"/>
      <c r="N4" s="141"/>
      <c r="O4" s="148"/>
      <c r="P4" s="141"/>
      <c r="Q4" s="141"/>
      <c r="R4" s="141"/>
      <c r="S4" s="141"/>
      <c r="T4" s="141"/>
      <c r="U4" s="141"/>
      <c r="BA4" s="1"/>
      <c r="BB4" s="1"/>
      <c r="BC4" s="1"/>
      <c r="BD4" s="1"/>
      <c r="BE4" s="1"/>
      <c r="BF4" s="1"/>
      <c r="BG4" s="1"/>
      <c r="BH4" s="1"/>
      <c r="BI4" s="1"/>
      <c r="BJ4" s="1"/>
      <c r="BK4" s="1"/>
      <c r="BL4" s="1"/>
      <c r="BM4" s="2"/>
      <c r="BN4" s="117"/>
      <c r="BO4" s="117"/>
      <c r="BP4" s="117"/>
      <c r="BQ4" s="117"/>
      <c r="BR4" s="117"/>
      <c r="BS4" s="117"/>
      <c r="BT4" s="117"/>
      <c r="BU4" s="117"/>
      <c r="BV4" s="3"/>
      <c r="BW4" s="3"/>
      <c r="BX4" s="3"/>
      <c r="BY4" s="3"/>
      <c r="BZ4" s="3"/>
      <c r="CA4" s="3"/>
      <c r="CB4" s="3"/>
      <c r="CC4" s="3"/>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H4" s="119"/>
      <c r="DI4" s="119"/>
      <c r="DJ4" s="119"/>
      <c r="DK4" s="119"/>
      <c r="DL4" s="119"/>
      <c r="DM4" s="119"/>
      <c r="DN4" s="119"/>
      <c r="DO4" s="119"/>
      <c r="DP4" s="119"/>
      <c r="DQ4" s="119"/>
      <c r="DR4" s="119"/>
      <c r="DS4" s="119"/>
      <c r="DT4" s="119"/>
      <c r="DU4" s="117"/>
      <c r="DV4" s="117"/>
      <c r="DW4" s="117"/>
      <c r="DX4" s="117"/>
      <c r="DY4" s="117"/>
      <c r="DZ4" s="117"/>
      <c r="EA4" s="117"/>
      <c r="EB4" s="117"/>
      <c r="EC4" s="2"/>
      <c r="ED4" s="119"/>
      <c r="EE4" s="119"/>
      <c r="EF4" s="119"/>
      <c r="EG4" s="119"/>
      <c r="EH4" s="119"/>
      <c r="EI4" s="119"/>
      <c r="EJ4" s="119"/>
      <c r="EK4" s="119"/>
      <c r="EL4" s="119"/>
      <c r="EM4" s="119"/>
      <c r="EN4" s="119"/>
      <c r="EO4" s="201"/>
      <c r="EP4" s="1"/>
      <c r="EQ4" s="119"/>
      <c r="EU4" s="15"/>
    </row>
    <row r="5" spans="1:151" ht="27.75" customHeight="1">
      <c r="B5" s="270" t="s">
        <v>336</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c r="EA5" s="270"/>
      <c r="EB5" s="270"/>
      <c r="EC5" s="270"/>
      <c r="ED5" s="270"/>
      <c r="EE5" s="270"/>
      <c r="EF5" s="270"/>
      <c r="EG5" s="270"/>
      <c r="EH5" s="270"/>
      <c r="EI5" s="270"/>
      <c r="EU5" s="15"/>
    </row>
    <row r="6" spans="1:151" ht="9.75" customHeight="1">
      <c r="E6" s="117"/>
      <c r="F6" s="4"/>
      <c r="G6" s="119"/>
      <c r="H6" s="119"/>
      <c r="I6" s="119"/>
      <c r="J6" s="119"/>
      <c r="K6" s="119"/>
      <c r="M6" s="6"/>
      <c r="EU6" s="15"/>
    </row>
    <row r="7" spans="1:151" s="97" customFormat="1" ht="17.649999999999999" customHeight="1">
      <c r="D7" s="53" t="s">
        <v>573</v>
      </c>
      <c r="E7" s="116"/>
      <c r="F7" s="54"/>
      <c r="G7" s="24"/>
      <c r="H7" s="24"/>
      <c r="I7" s="24"/>
      <c r="J7" s="24"/>
      <c r="K7" s="24"/>
      <c r="EO7" s="170"/>
      <c r="EP7" s="204"/>
      <c r="EQ7" s="199"/>
      <c r="ER7"/>
      <c r="ET7" s="15"/>
      <c r="EU7" s="15"/>
    </row>
    <row r="8" spans="1:151" ht="17.649999999999999" customHeight="1">
      <c r="D8" s="5" t="s">
        <v>65</v>
      </c>
      <c r="E8" s="117"/>
      <c r="F8" s="4"/>
      <c r="G8" s="119"/>
      <c r="H8" s="119"/>
      <c r="I8" s="119"/>
      <c r="J8" s="119"/>
      <c r="K8" s="119"/>
      <c r="DJ8"/>
      <c r="EQ8" s="199"/>
      <c r="EU8" s="15"/>
    </row>
    <row r="9" spans="1:151" ht="24" customHeight="1">
      <c r="D9" s="107" t="s">
        <v>404</v>
      </c>
      <c r="E9" s="156"/>
      <c r="F9" s="107" t="s">
        <v>401</v>
      </c>
      <c r="G9" s="227"/>
      <c r="H9" s="227"/>
      <c r="I9" s="227"/>
      <c r="J9" s="227"/>
      <c r="K9" s="254" t="s">
        <v>405</v>
      </c>
      <c r="L9" s="254"/>
      <c r="M9" s="227"/>
      <c r="N9" s="227"/>
      <c r="O9" s="227"/>
      <c r="P9" s="227"/>
      <c r="Q9" s="254" t="s">
        <v>403</v>
      </c>
      <c r="R9" s="254"/>
      <c r="S9" s="108"/>
      <c r="T9" s="108"/>
      <c r="EQ9" s="199"/>
      <c r="EU9" s="15"/>
    </row>
    <row r="10" spans="1:151" ht="21" customHeight="1">
      <c r="D10" s="7"/>
      <c r="E10" s="117"/>
      <c r="F10" s="267" t="s">
        <v>53</v>
      </c>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8" t="s">
        <v>66</v>
      </c>
      <c r="EQ10" s="199"/>
      <c r="EU10" s="15"/>
    </row>
    <row r="11" spans="1:151" ht="11.25" customHeight="1">
      <c r="D11" s="7"/>
      <c r="E11" s="117"/>
      <c r="F11" s="4"/>
      <c r="G11" s="119"/>
      <c r="H11" s="9"/>
      <c r="I11" s="123"/>
      <c r="J11" s="123"/>
      <c r="K11" s="123"/>
      <c r="L11" s="123"/>
      <c r="M11" s="123"/>
      <c r="N11" s="123"/>
      <c r="O11" s="123"/>
      <c r="P11" s="123"/>
      <c r="Q11" s="123"/>
      <c r="R11" s="123"/>
      <c r="S11" s="123"/>
      <c r="T11" s="123"/>
      <c r="U11" s="123"/>
      <c r="V11" s="123"/>
      <c r="W11" s="123"/>
      <c r="X11" s="123"/>
      <c r="Y11" s="123"/>
      <c r="Z11" s="123"/>
      <c r="AA11" s="123"/>
      <c r="AB11" s="123"/>
      <c r="AC11" s="123"/>
      <c r="AF11" s="7"/>
      <c r="EQ11" s="199"/>
      <c r="EU11" s="15"/>
    </row>
    <row r="12" spans="1:151" ht="27" customHeight="1">
      <c r="D12" s="250" t="s">
        <v>67</v>
      </c>
      <c r="E12" s="251"/>
      <c r="F12" s="251"/>
      <c r="G12" s="119"/>
      <c r="H12" s="259"/>
      <c r="I12" s="260"/>
      <c r="J12" s="260"/>
      <c r="K12" s="260"/>
      <c r="L12" s="260"/>
      <c r="M12" s="260"/>
      <c r="N12" s="260"/>
      <c r="O12" s="260"/>
      <c r="P12" s="260"/>
      <c r="Q12" s="260"/>
      <c r="R12" s="260"/>
      <c r="S12" s="260"/>
      <c r="T12" s="261"/>
      <c r="U12" s="224" t="s">
        <v>482</v>
      </c>
      <c r="V12" s="225"/>
      <c r="W12" s="226"/>
      <c r="X12" s="259"/>
      <c r="Y12" s="260"/>
      <c r="Z12" s="260"/>
      <c r="AA12" s="260"/>
      <c r="AB12" s="260"/>
      <c r="AC12" s="260"/>
      <c r="AD12" s="260"/>
      <c r="AE12" s="260"/>
      <c r="AF12" s="260"/>
      <c r="AG12" s="260"/>
      <c r="AH12" s="260"/>
      <c r="AI12" s="260"/>
      <c r="AJ12" s="260"/>
      <c r="AK12" s="261"/>
      <c r="AS12" s="255" t="s">
        <v>317</v>
      </c>
      <c r="AT12" s="255"/>
      <c r="AU12" s="255"/>
      <c r="AV12" s="255"/>
      <c r="AW12" s="255"/>
      <c r="AX12" s="255"/>
      <c r="AY12" s="255"/>
      <c r="AZ12" s="255"/>
      <c r="BA12" s="255"/>
      <c r="BC12" s="256"/>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8"/>
      <c r="EQ12" s="199"/>
      <c r="EU12" s="15"/>
    </row>
    <row r="13" spans="1:151" ht="7.15" customHeight="1">
      <c r="EQ13" s="199"/>
      <c r="EU13" s="15"/>
    </row>
    <row r="14" spans="1:151" ht="19.899999999999999" customHeight="1">
      <c r="D14" s="252" t="s">
        <v>68</v>
      </c>
      <c r="E14" s="252"/>
      <c r="F14" s="253"/>
      <c r="H14" s="230"/>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c r="CJ14" s="231"/>
      <c r="CK14" s="231"/>
      <c r="CL14" s="231"/>
      <c r="CM14" s="231"/>
      <c r="CN14" s="231"/>
      <c r="CO14" s="231"/>
      <c r="CP14" s="231"/>
      <c r="CQ14" s="231"/>
      <c r="CR14" s="231"/>
      <c r="CS14" s="231"/>
      <c r="CT14" s="231"/>
      <c r="CU14" s="231"/>
      <c r="CV14" s="231"/>
      <c r="CW14" s="231"/>
      <c r="CX14" s="231"/>
      <c r="CY14" s="231"/>
      <c r="CZ14" s="231"/>
      <c r="DA14" s="231"/>
      <c r="DB14" s="231"/>
      <c r="DC14" s="231"/>
      <c r="DD14" s="231"/>
      <c r="DE14" s="231"/>
      <c r="DF14" s="231"/>
      <c r="DG14" s="231"/>
      <c r="DH14" s="231"/>
      <c r="DI14" s="231"/>
      <c r="DJ14" s="231"/>
      <c r="DK14" s="231"/>
      <c r="DL14" s="231"/>
      <c r="DM14" s="231"/>
      <c r="DN14" s="231"/>
      <c r="DO14" s="231"/>
      <c r="DP14" s="231"/>
      <c r="DQ14" s="231"/>
      <c r="DR14" s="231"/>
      <c r="DS14" s="231"/>
      <c r="DT14" s="232"/>
      <c r="EQ14" s="199"/>
      <c r="EU14" s="15"/>
    </row>
    <row r="15" spans="1:151" ht="7.15" customHeight="1">
      <c r="EQ15" s="199"/>
      <c r="EU15" s="15"/>
    </row>
    <row r="16" spans="1:151" ht="27" customHeight="1">
      <c r="B16" s="10"/>
      <c r="C16" s="10"/>
      <c r="D16" s="250" t="s">
        <v>69</v>
      </c>
      <c r="E16" s="250"/>
      <c r="F16" s="250"/>
      <c r="H16" s="230"/>
      <c r="I16" s="231"/>
      <c r="J16" s="231"/>
      <c r="K16" s="231"/>
      <c r="L16" s="231"/>
      <c r="M16" s="231"/>
      <c r="N16" s="231"/>
      <c r="O16" s="231"/>
      <c r="P16" s="231"/>
      <c r="Q16" s="231"/>
      <c r="R16" s="231"/>
      <c r="S16" s="231"/>
      <c r="T16" s="231"/>
      <c r="U16" s="231"/>
      <c r="V16" s="231"/>
      <c r="W16" s="231"/>
      <c r="X16" s="232"/>
      <c r="Y16" s="230"/>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c r="CT16" s="231"/>
      <c r="CU16" s="231"/>
      <c r="CV16" s="231"/>
      <c r="CW16" s="231"/>
      <c r="CX16" s="231"/>
      <c r="CY16" s="231"/>
      <c r="CZ16" s="231"/>
      <c r="DA16" s="231"/>
      <c r="DB16" s="231"/>
      <c r="DC16" s="231"/>
      <c r="DD16" s="231"/>
      <c r="DE16" s="231"/>
      <c r="DF16" s="231"/>
      <c r="DG16" s="231"/>
      <c r="DH16" s="231"/>
      <c r="DI16" s="231"/>
      <c r="DJ16" s="231"/>
      <c r="DK16" s="231"/>
      <c r="DL16" s="231"/>
      <c r="DM16" s="231"/>
      <c r="DN16" s="231"/>
      <c r="DO16" s="231"/>
      <c r="DP16" s="231"/>
      <c r="DQ16" s="231"/>
      <c r="DR16" s="231"/>
      <c r="DS16" s="232"/>
      <c r="EQ16" s="199"/>
      <c r="EU16" s="15"/>
    </row>
    <row r="17" spans="4:151" ht="7.35" customHeight="1">
      <c r="EQ17" s="199"/>
      <c r="EU17" s="15"/>
    </row>
    <row r="18" spans="4:151" ht="19.899999999999999" customHeight="1">
      <c r="D18" s="252" t="s">
        <v>68</v>
      </c>
      <c r="E18" s="252"/>
      <c r="F18" s="253"/>
      <c r="H18" s="230"/>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c r="CJ18" s="232"/>
      <c r="EQ18" s="199"/>
      <c r="EU18" s="15"/>
    </row>
    <row r="19" spans="4:151" ht="7.15" customHeight="1">
      <c r="EQ19" s="199"/>
      <c r="EU19" s="15"/>
    </row>
    <row r="20" spans="4:151" ht="27" customHeight="1">
      <c r="D20" s="250" t="s">
        <v>70</v>
      </c>
      <c r="E20" s="250"/>
      <c r="F20" s="250"/>
      <c r="H20" s="230"/>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2"/>
      <c r="EQ20" s="199"/>
      <c r="EU20" s="15"/>
    </row>
    <row r="21" spans="4:151" ht="7.15" customHeight="1">
      <c r="EQ21" s="199"/>
      <c r="EU21" s="15"/>
    </row>
    <row r="22" spans="4:151" ht="27" customHeight="1">
      <c r="D22" s="245" t="s">
        <v>58</v>
      </c>
      <c r="E22" s="245"/>
      <c r="F22" s="245"/>
      <c r="H22" s="230"/>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M22" s="97"/>
      <c r="AN22" s="97"/>
      <c r="AO22" s="97"/>
      <c r="AP22" s="97"/>
      <c r="AQ22" s="97"/>
      <c r="AR22" s="97"/>
      <c r="AS22" s="97"/>
      <c r="AT22" s="97"/>
      <c r="AU22" s="97"/>
      <c r="AV22" s="97"/>
      <c r="AW22" s="97"/>
      <c r="AX22" s="120"/>
      <c r="AY22" s="97"/>
      <c r="AZ22" s="97"/>
      <c r="BA22" s="97"/>
      <c r="BB22" s="97"/>
      <c r="BC22" s="97"/>
      <c r="BD22" s="97"/>
      <c r="BE22" s="97"/>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97"/>
      <c r="CU22" s="97"/>
      <c r="CV22" s="97"/>
      <c r="CW22" s="97"/>
      <c r="CX22" s="97"/>
      <c r="CY22" s="301"/>
      <c r="CZ22" s="301"/>
      <c r="DA22" s="301"/>
      <c r="EQ22" s="199"/>
      <c r="EU22" s="15"/>
    </row>
    <row r="23" spans="4:151" ht="7.15" customHeight="1">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EQ23" s="199"/>
      <c r="EU23" s="15"/>
    </row>
    <row r="24" spans="4:151" ht="19.899999999999999" customHeight="1">
      <c r="D24" s="263" t="s">
        <v>68</v>
      </c>
      <c r="E24" s="263"/>
      <c r="F24" s="263"/>
      <c r="H24" s="230"/>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2"/>
      <c r="AW24" s="97"/>
      <c r="AX24" s="97"/>
      <c r="AY24" s="97"/>
      <c r="AZ24" s="97"/>
      <c r="BA24" s="97"/>
      <c r="BB24" s="97"/>
      <c r="BC24" s="97"/>
      <c r="BD24" s="97"/>
      <c r="BE24" s="97"/>
      <c r="BF24" s="97"/>
      <c r="BG24" s="97"/>
      <c r="BH24" s="97"/>
      <c r="BI24" s="97"/>
      <c r="BJ24" s="97"/>
      <c r="BK24" s="97"/>
      <c r="BL24" s="302" t="s">
        <v>57</v>
      </c>
      <c r="BM24" s="302"/>
      <c r="BN24" s="302"/>
      <c r="BO24" s="302"/>
      <c r="BP24" s="302"/>
      <c r="BQ24" s="302"/>
      <c r="BR24" s="302"/>
      <c r="BS24" s="302"/>
      <c r="BT24" s="302"/>
      <c r="BU24" s="302"/>
      <c r="BV24" s="230"/>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231"/>
      <c r="CS24" s="231"/>
      <c r="CT24" s="231"/>
      <c r="CU24" s="231"/>
      <c r="CV24" s="231"/>
      <c r="CW24" s="231"/>
      <c r="CX24" s="231"/>
      <c r="CY24" s="231"/>
      <c r="CZ24" s="231"/>
      <c r="DA24" s="231"/>
      <c r="DB24" s="231"/>
      <c r="DC24" s="231"/>
      <c r="DD24" s="231"/>
      <c r="DE24" s="231"/>
      <c r="DF24" s="231"/>
      <c r="DG24" s="231"/>
      <c r="DH24" s="231"/>
      <c r="DI24" s="231"/>
      <c r="DJ24" s="231"/>
      <c r="DK24" s="232"/>
      <c r="EQ24" s="199"/>
      <c r="EU24" s="15"/>
    </row>
    <row r="25" spans="4:151" ht="7.15" customHeight="1">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EQ25" s="199"/>
      <c r="EU25" s="15"/>
    </row>
    <row r="26" spans="4:151" ht="27" customHeight="1">
      <c r="D26" s="262" t="s">
        <v>71</v>
      </c>
      <c r="E26" s="262"/>
      <c r="F26" s="262"/>
      <c r="G26" s="97"/>
      <c r="H26" s="230"/>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2"/>
      <c r="AV26" s="97"/>
      <c r="AW26" s="97"/>
      <c r="AX26" s="97"/>
      <c r="AY26" s="97"/>
      <c r="AZ26" s="234"/>
      <c r="BA26" s="234"/>
      <c r="BB26" s="234"/>
      <c r="BC26" s="97"/>
      <c r="BD26" s="97"/>
      <c r="BE26" s="97"/>
      <c r="BF26" s="97"/>
      <c r="BG26" s="97"/>
      <c r="BH26" s="97"/>
      <c r="BI26" s="97"/>
      <c r="BJ26" s="97"/>
      <c r="BK26" s="97"/>
      <c r="BL26" s="228" t="s">
        <v>72</v>
      </c>
      <c r="BM26" s="228"/>
      <c r="BN26" s="228"/>
      <c r="BO26" s="228"/>
      <c r="BP26" s="228"/>
      <c r="BQ26" s="228"/>
      <c r="BR26" s="228"/>
      <c r="BS26" s="228"/>
      <c r="BT26" s="228"/>
      <c r="BU26" s="244"/>
      <c r="BV26" s="230"/>
      <c r="BW26" s="231"/>
      <c r="BX26" s="231"/>
      <c r="BY26" s="231"/>
      <c r="BZ26" s="231"/>
      <c r="CA26" s="231"/>
      <c r="CB26" s="231"/>
      <c r="CC26" s="231"/>
      <c r="CD26" s="231"/>
      <c r="CE26" s="231"/>
      <c r="CF26" s="231"/>
      <c r="CG26" s="231"/>
      <c r="CH26" s="231"/>
      <c r="CI26" s="231"/>
      <c r="CJ26" s="231"/>
      <c r="CK26" s="231"/>
      <c r="CL26" s="231"/>
      <c r="CM26" s="231"/>
      <c r="CN26" s="231"/>
      <c r="CO26" s="231"/>
      <c r="CP26" s="231"/>
      <c r="CQ26" s="231"/>
      <c r="CR26" s="231"/>
      <c r="CS26" s="231"/>
      <c r="CT26" s="231"/>
      <c r="CU26" s="231"/>
      <c r="CV26" s="231"/>
      <c r="CW26" s="231"/>
      <c r="CX26" s="231"/>
      <c r="CY26" s="231"/>
      <c r="CZ26" s="231"/>
      <c r="DA26" s="231"/>
      <c r="DB26" s="231"/>
      <c r="DC26" s="231"/>
      <c r="DD26" s="231"/>
      <c r="DE26" s="231"/>
      <c r="DF26" s="231"/>
      <c r="DG26" s="231"/>
      <c r="DH26" s="231"/>
      <c r="DI26" s="232"/>
      <c r="DJ26" s="238"/>
      <c r="DK26" s="238"/>
      <c r="DL26" s="238"/>
      <c r="DM26" s="238"/>
      <c r="DN26" s="238"/>
      <c r="DO26" s="238"/>
      <c r="DP26" s="238"/>
      <c r="DQ26" s="238"/>
      <c r="DR26" s="238"/>
      <c r="DS26" s="238"/>
      <c r="DT26" s="238"/>
      <c r="DU26" s="238"/>
      <c r="DV26" s="117"/>
      <c r="DW26" s="117"/>
      <c r="EQ26" s="199"/>
      <c r="EU26" s="15"/>
    </row>
    <row r="27" spans="4:151" ht="11.25" customHeight="1">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EQ27" s="199"/>
      <c r="EU27" s="15"/>
    </row>
    <row r="28" spans="4:151" ht="27" customHeight="1">
      <c r="D28" s="245" t="s">
        <v>73</v>
      </c>
      <c r="E28" s="245"/>
      <c r="F28" s="245"/>
      <c r="G28" s="97"/>
      <c r="H28" s="235"/>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7"/>
      <c r="BH28" s="97"/>
      <c r="BI28" s="97"/>
      <c r="BJ28" s="97"/>
      <c r="BK28" s="97"/>
      <c r="BL28" s="239" t="s">
        <v>318</v>
      </c>
      <c r="BM28" s="239"/>
      <c r="BN28" s="239"/>
      <c r="BO28" s="239"/>
      <c r="BP28" s="239"/>
      <c r="BQ28" s="239"/>
      <c r="BR28" s="239"/>
      <c r="BS28" s="239"/>
      <c r="BT28" s="239"/>
      <c r="BU28" s="240"/>
      <c r="BV28" s="241"/>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42"/>
      <c r="DB28" s="242"/>
      <c r="DC28" s="242"/>
      <c r="DD28" s="242"/>
      <c r="DE28" s="242"/>
      <c r="DF28" s="242"/>
      <c r="DG28" s="242"/>
      <c r="DH28" s="242"/>
      <c r="DI28" s="242"/>
      <c r="DJ28" s="242"/>
      <c r="DK28" s="242"/>
      <c r="DL28" s="242"/>
      <c r="DM28" s="242"/>
      <c r="DN28" s="242"/>
      <c r="DO28" s="242"/>
      <c r="DP28" s="242"/>
      <c r="DQ28" s="242"/>
      <c r="DR28" s="242"/>
      <c r="DS28" s="242"/>
      <c r="DT28" s="242"/>
      <c r="DU28" s="243"/>
      <c r="EQ28" s="199"/>
      <c r="EU28" s="15"/>
    </row>
    <row r="29" spans="4:151" ht="15" customHeight="1">
      <c r="D29" s="120"/>
      <c r="E29" s="120"/>
      <c r="F29" s="120"/>
      <c r="G29" s="97"/>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97"/>
      <c r="BE29" s="97"/>
      <c r="BF29" s="97"/>
      <c r="BG29" s="97"/>
      <c r="BH29" s="97"/>
      <c r="BI29" s="97"/>
      <c r="BJ29" s="97"/>
      <c r="BK29" s="97"/>
      <c r="BL29" s="70"/>
      <c r="BM29" s="70"/>
      <c r="BN29" s="70"/>
      <c r="BO29" s="70"/>
      <c r="BP29" s="70"/>
      <c r="BQ29" s="70"/>
      <c r="BR29" s="70"/>
      <c r="BS29" s="70"/>
      <c r="BT29" s="70"/>
      <c r="BU29" s="70"/>
      <c r="BV29" s="116"/>
      <c r="BW29" s="116"/>
      <c r="BX29" s="116"/>
      <c r="BY29" s="116"/>
      <c r="BZ29" s="116"/>
      <c r="CA29" s="116"/>
      <c r="CB29" s="116"/>
      <c r="CC29" s="116"/>
      <c r="CD29" s="116"/>
      <c r="CE29" s="116"/>
      <c r="CF29" s="116"/>
      <c r="CG29" s="116"/>
      <c r="CH29" s="116"/>
      <c r="CI29" s="300" t="s">
        <v>320</v>
      </c>
      <c r="CJ29" s="300"/>
      <c r="CK29" s="300"/>
      <c r="CL29" s="300"/>
      <c r="CM29" s="300"/>
      <c r="CN29" s="300"/>
      <c r="CO29" s="300"/>
      <c r="CP29" s="300"/>
      <c r="CQ29" s="300"/>
      <c r="CR29" s="300"/>
      <c r="CS29" s="300"/>
      <c r="CT29" s="259"/>
      <c r="CU29" s="260"/>
      <c r="CV29" s="260"/>
      <c r="CW29" s="260"/>
      <c r="CX29" s="260"/>
      <c r="CY29" s="260"/>
      <c r="CZ29" s="260"/>
      <c r="DA29" s="260"/>
      <c r="DB29" s="260"/>
      <c r="DC29" s="260"/>
      <c r="DD29" s="260"/>
      <c r="DE29" s="260"/>
      <c r="DF29" s="260"/>
      <c r="DG29" s="260"/>
      <c r="DH29" s="260"/>
      <c r="DI29" s="260"/>
      <c r="DJ29" s="260"/>
      <c r="DK29" s="260"/>
      <c r="DL29" s="260"/>
      <c r="DM29" s="261"/>
      <c r="DN29" s="117" t="s">
        <v>319</v>
      </c>
      <c r="DO29" s="117"/>
      <c r="DP29" s="117"/>
      <c r="DQ29" s="117"/>
      <c r="EQ29" s="199"/>
      <c r="EU29" s="15"/>
    </row>
    <row r="30" spans="4:151" ht="8.25" customHeight="1">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N30" s="69"/>
      <c r="EQ30" s="199"/>
      <c r="EU30" s="15"/>
    </row>
    <row r="31" spans="4:151" ht="27" customHeight="1">
      <c r="D31" s="245" t="s">
        <v>74</v>
      </c>
      <c r="E31" s="245"/>
      <c r="F31" s="245"/>
      <c r="G31" s="97"/>
      <c r="H31" s="241"/>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3"/>
      <c r="BH31" s="97"/>
      <c r="BI31" s="97"/>
      <c r="BJ31" s="97"/>
      <c r="BK31" s="97"/>
      <c r="BL31" s="245"/>
      <c r="BM31" s="245"/>
      <c r="BN31" s="245"/>
      <c r="BO31" s="245"/>
      <c r="BP31" s="245"/>
      <c r="BQ31" s="245"/>
      <c r="BR31" s="245"/>
      <c r="BS31" s="245"/>
      <c r="BT31" s="245"/>
      <c r="BU31" s="246"/>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33"/>
      <c r="DC31" s="233"/>
      <c r="DD31" s="233"/>
      <c r="DE31" s="233"/>
      <c r="DF31" s="233"/>
      <c r="DG31" s="233"/>
      <c r="DH31" s="233"/>
      <c r="DI31" s="233"/>
      <c r="DJ31" s="233"/>
      <c r="DK31" s="233"/>
      <c r="DL31" s="233"/>
      <c r="DM31" s="233"/>
      <c r="DN31" s="233"/>
      <c r="DO31" s="233"/>
      <c r="DP31" s="233"/>
      <c r="DQ31" s="233"/>
      <c r="EQ31" s="199"/>
      <c r="EU31" s="15"/>
    </row>
    <row r="32" spans="4:151" ht="8.25" customHeight="1">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EQ32" s="199"/>
      <c r="EU32" s="15"/>
    </row>
    <row r="33" spans="2:166" ht="19.5" customHeight="1">
      <c r="B33" s="118" t="s">
        <v>56</v>
      </c>
      <c r="D33" s="97"/>
      <c r="E33" s="97"/>
      <c r="F33" s="97"/>
      <c r="G33" s="97"/>
      <c r="H33" s="97"/>
      <c r="I33" s="97"/>
      <c r="J33" s="97"/>
      <c r="K33" s="97"/>
      <c r="L33" s="97"/>
      <c r="M33" s="97"/>
      <c r="N33" s="97"/>
      <c r="O33" s="97"/>
      <c r="P33" s="97"/>
      <c r="Q33" s="97"/>
      <c r="R33" s="97"/>
      <c r="S33" s="97"/>
      <c r="T33" s="97"/>
      <c r="U33" s="97"/>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EQ33" s="199"/>
      <c r="EU33" s="15"/>
    </row>
    <row r="34" spans="2:166" ht="23.25" customHeight="1">
      <c r="D34" s="97" t="s">
        <v>54</v>
      </c>
      <c r="E34" s="97"/>
      <c r="F34" s="97"/>
      <c r="G34" s="229"/>
      <c r="H34" s="229"/>
      <c r="I34" s="229"/>
      <c r="J34" s="229"/>
      <c r="K34" s="229"/>
      <c r="L34" s="229"/>
      <c r="M34" s="229"/>
      <c r="N34" s="229"/>
      <c r="O34" s="229"/>
      <c r="P34" s="229"/>
      <c r="Q34" s="229"/>
      <c r="R34" s="229"/>
      <c r="S34" s="229"/>
      <c r="T34" s="229"/>
      <c r="U34" s="114"/>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15" t="s">
        <v>54</v>
      </c>
      <c r="CB34" s="315"/>
      <c r="CC34" s="315"/>
      <c r="CD34" s="315"/>
      <c r="CE34" s="315"/>
      <c r="CF34" s="315"/>
      <c r="CG34" s="315"/>
      <c r="CH34" s="315"/>
      <c r="CI34" s="315"/>
      <c r="CJ34" s="97"/>
      <c r="CK34" s="97"/>
      <c r="CL34" s="97"/>
      <c r="CM34" s="114"/>
      <c r="CN34" s="114"/>
      <c r="CO34" s="114"/>
      <c r="CP34" s="114"/>
      <c r="CQ34" s="114"/>
      <c r="CR34" s="114"/>
      <c r="CS34" s="114"/>
      <c r="CT34" s="114"/>
      <c r="CU34" s="114"/>
      <c r="CV34" s="114"/>
      <c r="CW34" s="114"/>
      <c r="CX34" s="114"/>
      <c r="CY34" s="114"/>
      <c r="CZ34" s="114"/>
      <c r="DA34" s="114"/>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Q34" s="199"/>
    </row>
    <row r="35" spans="2:166" ht="23.25" customHeight="1">
      <c r="D35" s="97"/>
      <c r="E35" s="97"/>
      <c r="F35" s="97"/>
      <c r="G35" s="229" t="s">
        <v>55</v>
      </c>
      <c r="H35" s="229"/>
      <c r="I35" s="229"/>
      <c r="J35" s="229"/>
      <c r="K35" s="229"/>
      <c r="L35" s="229"/>
      <c r="M35" s="229"/>
      <c r="N35" s="229"/>
      <c r="O35" s="229"/>
      <c r="P35" s="229"/>
      <c r="Q35" s="229"/>
      <c r="R35" s="229"/>
      <c r="S35" s="229"/>
      <c r="T35" s="229"/>
      <c r="U35" s="11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4"/>
      <c r="BR35" s="264"/>
      <c r="BS35" s="264"/>
      <c r="BT35" s="264"/>
      <c r="BU35" s="264"/>
      <c r="BV35" s="264"/>
      <c r="BW35" s="264"/>
      <c r="BX35" s="264"/>
      <c r="BY35" s="264"/>
      <c r="BZ35" s="264"/>
      <c r="CA35" s="313" t="s">
        <v>459</v>
      </c>
      <c r="CB35" s="313"/>
      <c r="CC35" s="313"/>
      <c r="CD35" s="313"/>
      <c r="CE35" s="313"/>
      <c r="CF35" s="313"/>
      <c r="CG35" s="313"/>
      <c r="CH35" s="313"/>
      <c r="CI35" s="314"/>
      <c r="CJ35" s="241"/>
      <c r="CK35" s="242"/>
      <c r="CL35" s="242"/>
      <c r="CM35" s="242"/>
      <c r="CN35" s="242"/>
      <c r="CO35" s="242"/>
      <c r="CP35" s="242"/>
      <c r="CQ35" s="242"/>
      <c r="CR35" s="242"/>
      <c r="CS35" s="242"/>
      <c r="CT35" s="242"/>
      <c r="CU35" s="242"/>
      <c r="CV35" s="242"/>
      <c r="CW35" s="242"/>
      <c r="CX35" s="242"/>
      <c r="CY35" s="242"/>
      <c r="CZ35" s="242"/>
      <c r="DA35" s="242"/>
      <c r="DB35" s="242"/>
      <c r="DC35" s="242"/>
      <c r="DD35" s="242"/>
      <c r="DE35" s="242"/>
      <c r="DF35" s="242"/>
      <c r="DG35" s="242"/>
      <c r="DH35" s="242"/>
      <c r="DI35" s="242"/>
      <c r="DJ35" s="242"/>
      <c r="DK35" s="242"/>
      <c r="DL35" s="242"/>
      <c r="DM35" s="242"/>
      <c r="DN35" s="242"/>
      <c r="DO35" s="242"/>
      <c r="DP35" s="242"/>
      <c r="DQ35" s="242"/>
      <c r="DR35" s="242"/>
      <c r="DS35" s="242"/>
      <c r="DT35" s="242"/>
      <c r="DU35" s="242"/>
      <c r="DV35" s="242"/>
      <c r="DW35" s="242"/>
      <c r="DX35" s="242"/>
      <c r="DY35" s="242"/>
      <c r="DZ35" s="242"/>
      <c r="EA35" s="242"/>
      <c r="EB35" s="242"/>
      <c r="EC35" s="242"/>
      <c r="ED35" s="242"/>
      <c r="EE35" s="242"/>
      <c r="EF35" s="242"/>
      <c r="EG35" s="242"/>
      <c r="EH35" s="242"/>
      <c r="EI35" s="243"/>
      <c r="EQ35" s="199"/>
    </row>
    <row r="36" spans="2:166" ht="23.25" customHeight="1">
      <c r="D36" s="97"/>
      <c r="E36" s="97"/>
      <c r="F36" s="97"/>
      <c r="G36" s="229" t="s">
        <v>312</v>
      </c>
      <c r="H36" s="229"/>
      <c r="I36" s="229"/>
      <c r="J36" s="229"/>
      <c r="K36" s="229"/>
      <c r="L36" s="229"/>
      <c r="M36" s="229"/>
      <c r="N36" s="229"/>
      <c r="O36" s="229"/>
      <c r="P36" s="229"/>
      <c r="Q36" s="229"/>
      <c r="R36" s="229"/>
      <c r="S36" s="229"/>
      <c r="T36" s="229"/>
      <c r="U36" s="114"/>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6"/>
      <c r="BR36" s="316"/>
      <c r="BS36" s="316"/>
      <c r="BT36" s="316"/>
      <c r="BU36" s="316"/>
      <c r="BV36" s="316"/>
      <c r="BW36" s="316"/>
      <c r="BX36" s="316"/>
      <c r="BY36" s="316"/>
      <c r="BZ36" s="316"/>
      <c r="CA36" s="121"/>
      <c r="CB36" s="121"/>
      <c r="CC36" s="121"/>
      <c r="CD36" s="121"/>
      <c r="CE36" s="121"/>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Q36" s="199"/>
    </row>
    <row r="37" spans="2:166" ht="23.25" customHeight="1">
      <c r="D37" s="97"/>
      <c r="E37" s="97"/>
      <c r="F37" s="97"/>
      <c r="G37" s="97"/>
      <c r="H37" s="97"/>
      <c r="I37" s="97"/>
      <c r="J37" s="97"/>
      <c r="K37" s="97"/>
      <c r="L37" s="97"/>
      <c r="M37" s="97"/>
      <c r="N37" s="97"/>
      <c r="O37" s="97"/>
      <c r="P37" s="97"/>
      <c r="Q37" s="97"/>
      <c r="R37" s="97"/>
      <c r="S37" s="97"/>
      <c r="T37" s="114"/>
      <c r="U37" s="114"/>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c r="BE37" s="316"/>
      <c r="BF37" s="316"/>
      <c r="BG37" s="316"/>
      <c r="BH37" s="316"/>
      <c r="BI37" s="316"/>
      <c r="BJ37" s="316"/>
      <c r="BK37" s="316"/>
      <c r="BL37" s="316"/>
      <c r="BM37" s="316"/>
      <c r="BN37" s="316"/>
      <c r="BO37" s="316"/>
      <c r="BP37" s="316"/>
      <c r="BQ37" s="316"/>
      <c r="BR37" s="316"/>
      <c r="BS37" s="316"/>
      <c r="BT37" s="316"/>
      <c r="BU37" s="316"/>
      <c r="BV37" s="316"/>
      <c r="BW37" s="316"/>
      <c r="BX37" s="316"/>
      <c r="BY37" s="316"/>
      <c r="BZ37" s="316"/>
      <c r="CA37" s="121"/>
      <c r="CB37" s="121"/>
      <c r="CC37" s="121"/>
      <c r="CD37" s="121"/>
      <c r="CE37" s="121"/>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Q37" s="199"/>
    </row>
    <row r="38" spans="2:166" ht="23.25" customHeight="1">
      <c r="D38" s="97"/>
      <c r="E38" s="97"/>
      <c r="F38" s="97"/>
      <c r="G38" s="229" t="s">
        <v>311</v>
      </c>
      <c r="H38" s="229"/>
      <c r="I38" s="229"/>
      <c r="J38" s="229"/>
      <c r="K38" s="229"/>
      <c r="L38" s="229"/>
      <c r="M38" s="229"/>
      <c r="N38" s="229"/>
      <c r="O38" s="229"/>
      <c r="P38" s="229"/>
      <c r="Q38" s="229"/>
      <c r="R38" s="229"/>
      <c r="S38" s="229"/>
      <c r="T38" s="229"/>
      <c r="U38" s="115"/>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115"/>
      <c r="EQ38" s="199"/>
    </row>
    <row r="39" spans="2:166" ht="11.25" customHeight="1">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EQ39" s="199"/>
    </row>
    <row r="40" spans="2:166" ht="29.25" customHeight="1">
      <c r="D40" s="320" t="s">
        <v>310</v>
      </c>
      <c r="E40" s="320"/>
      <c r="F40" s="320"/>
      <c r="G40" s="320"/>
      <c r="H40" s="320"/>
      <c r="I40" s="320"/>
      <c r="J40" s="320"/>
      <c r="K40" s="320"/>
      <c r="L40" s="320"/>
      <c r="M40" s="320"/>
      <c r="N40" s="320"/>
      <c r="O40" s="320"/>
      <c r="P40" s="320"/>
      <c r="Q40" s="320"/>
      <c r="R40" s="320"/>
      <c r="S40" s="320"/>
      <c r="T40" s="320"/>
      <c r="U40" s="321"/>
      <c r="V40" s="307" t="str">
        <f>IF(COUNTA('営業品目一覧（様式２）'!E4:E65,'営業品目一覧（様式２）'!E69:E86)&lt;&gt;0,"〇","")</f>
        <v/>
      </c>
      <c r="W40" s="308"/>
      <c r="X40" s="309"/>
      <c r="Y40" s="310" t="s">
        <v>425</v>
      </c>
      <c r="Z40" s="311"/>
      <c r="AA40" s="311"/>
      <c r="AB40" s="311"/>
      <c r="AC40" s="311"/>
      <c r="AD40" s="311"/>
      <c r="AE40" s="311"/>
      <c r="AF40" s="311"/>
      <c r="AG40" s="311"/>
      <c r="AH40" s="311"/>
      <c r="AI40" s="311"/>
      <c r="AJ40" s="311"/>
      <c r="AK40" s="312"/>
      <c r="AL40" s="307" t="str">
        <f>IF(COUNTA('営業品目一覧（様式２）'!E87:E128)&lt;&gt;0,"〇","")</f>
        <v/>
      </c>
      <c r="AM40" s="308"/>
      <c r="AN40" s="309"/>
      <c r="AO40" s="310" t="s">
        <v>426</v>
      </c>
      <c r="AP40" s="311"/>
      <c r="AQ40" s="311"/>
      <c r="AR40" s="311"/>
      <c r="AS40" s="311"/>
      <c r="AT40" s="311"/>
      <c r="AU40" s="311"/>
      <c r="AV40" s="311"/>
      <c r="AW40" s="311"/>
      <c r="AX40" s="311"/>
      <c r="AY40" s="311"/>
      <c r="AZ40" s="311"/>
      <c r="BA40" s="312"/>
      <c r="BB40" s="307" t="str">
        <f>IF(COUNTA('営業品目一覧（様式２）'!E132:E165)&lt;&gt;0,"〇","")</f>
        <v/>
      </c>
      <c r="BC40" s="308"/>
      <c r="BD40" s="309"/>
      <c r="BE40" s="310" t="s">
        <v>427</v>
      </c>
      <c r="BF40" s="311"/>
      <c r="BG40" s="311"/>
      <c r="BH40" s="311"/>
      <c r="BI40" s="311"/>
      <c r="BJ40" s="311"/>
      <c r="BK40" s="311"/>
      <c r="BL40" s="311"/>
      <c r="BM40" s="311"/>
      <c r="BN40" s="311"/>
      <c r="BO40" s="311"/>
      <c r="BP40" s="311"/>
      <c r="BQ40" s="312"/>
      <c r="BR40" s="307" t="str">
        <f>IF(COUNTA('営業品目一覧（様式２）'!E166:E167)&lt;&gt;0,"〇","")</f>
        <v/>
      </c>
      <c r="BS40" s="308"/>
      <c r="BT40" s="309"/>
      <c r="BU40" s="310" t="s">
        <v>428</v>
      </c>
      <c r="BV40" s="311"/>
      <c r="BW40" s="311"/>
      <c r="BX40" s="311"/>
      <c r="BY40" s="311"/>
      <c r="BZ40" s="311"/>
      <c r="CA40" s="311"/>
      <c r="CB40" s="311"/>
      <c r="CC40" s="311"/>
      <c r="CD40" s="311"/>
      <c r="CE40" s="311"/>
      <c r="CF40" s="311"/>
      <c r="CG40" s="312"/>
      <c r="CH40" s="116"/>
      <c r="CI40" s="116"/>
      <c r="CJ40" s="116"/>
      <c r="CK40" s="116"/>
      <c r="CL40" s="116"/>
      <c r="CM40" s="116"/>
      <c r="CN40" s="116"/>
      <c r="CO40" s="116"/>
      <c r="CP40" s="97"/>
      <c r="CT40" s="97"/>
      <c r="CU40" s="97"/>
      <c r="CV40" s="97"/>
      <c r="CW40" s="97"/>
      <c r="CX40" s="97"/>
      <c r="CY40" s="116"/>
      <c r="CZ40" s="116"/>
      <c r="DA40" s="116"/>
      <c r="DB40" s="116"/>
      <c r="DC40" s="116"/>
      <c r="DD40" s="116"/>
      <c r="DE40" s="116"/>
      <c r="DF40" s="116"/>
      <c r="DG40" s="116"/>
      <c r="DH40" s="116"/>
      <c r="DI40" s="116"/>
      <c r="DJ40" s="116"/>
      <c r="DK40" s="116"/>
      <c r="DL40" s="116"/>
      <c r="DM40" s="116"/>
      <c r="DN40" s="116"/>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202"/>
      <c r="EP40" s="67"/>
      <c r="EQ40" s="199"/>
      <c r="ES40" s="67"/>
      <c r="EV40" s="116"/>
      <c r="EW40" s="116"/>
      <c r="EX40" s="116"/>
      <c r="EY40" s="116"/>
      <c r="EZ40" s="116"/>
      <c r="FA40" s="116"/>
      <c r="FB40" s="116"/>
      <c r="FC40" s="116"/>
      <c r="FD40" s="116"/>
      <c r="FE40" s="116"/>
      <c r="FF40" s="116"/>
      <c r="FG40" s="116"/>
      <c r="FH40" s="116"/>
      <c r="FI40" s="116"/>
      <c r="FJ40" s="116"/>
    </row>
    <row r="41" spans="2:166" ht="8.25" customHeight="1">
      <c r="D41" s="97"/>
      <c r="E41" s="97"/>
      <c r="F41" s="97"/>
      <c r="G41" s="97"/>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12"/>
      <c r="DC41" s="12"/>
      <c r="DD41" s="12"/>
      <c r="DE41" s="12"/>
      <c r="DF41" s="12"/>
      <c r="DG41" s="12"/>
      <c r="DH41" s="12"/>
      <c r="DI41" s="12"/>
      <c r="DJ41" s="12"/>
      <c r="DK41" s="12"/>
      <c r="DL41" s="12"/>
      <c r="DM41" s="12"/>
      <c r="EQ41" s="199"/>
    </row>
    <row r="42" spans="2:166" ht="25.15" customHeight="1">
      <c r="D42" s="245" t="s">
        <v>75</v>
      </c>
      <c r="E42" s="245"/>
      <c r="F42" s="245"/>
      <c r="G42" s="245"/>
      <c r="H42" s="245"/>
      <c r="I42" s="245"/>
      <c r="J42" s="245"/>
      <c r="K42" s="245"/>
      <c r="L42" s="245"/>
      <c r="M42" s="23"/>
      <c r="N42" s="97" t="s">
        <v>77</v>
      </c>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EQ42" s="199"/>
    </row>
    <row r="43" spans="2:166" ht="15" customHeight="1">
      <c r="D43" s="120"/>
      <c r="E43" s="120" t="s">
        <v>76</v>
      </c>
      <c r="F43" s="120"/>
      <c r="G43" s="120"/>
      <c r="H43" s="120"/>
      <c r="I43" s="120"/>
      <c r="J43" s="120"/>
      <c r="K43" s="120"/>
      <c r="L43" s="120"/>
      <c r="M43" s="23"/>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v>1</v>
      </c>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EQ43" s="199"/>
    </row>
    <row r="44" spans="2:166" ht="8.25" customHeight="1">
      <c r="D44" s="97"/>
      <c r="E44" s="97"/>
      <c r="F44" s="97"/>
      <c r="G44" s="97"/>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12"/>
      <c r="DC44" s="12"/>
      <c r="DD44" s="12"/>
      <c r="DE44" s="12"/>
      <c r="DF44" s="12"/>
      <c r="DG44" s="12"/>
      <c r="DH44" s="12"/>
      <c r="DI44" s="12"/>
      <c r="DJ44" s="12"/>
      <c r="DK44" s="12"/>
      <c r="DL44" s="12"/>
      <c r="DM44" s="12"/>
      <c r="EQ44" s="199"/>
    </row>
    <row r="45" spans="2:166" ht="12" customHeight="1">
      <c r="D45" s="245" t="s">
        <v>302</v>
      </c>
      <c r="E45" s="245"/>
      <c r="F45" s="245"/>
      <c r="G45" s="245"/>
      <c r="H45" s="245"/>
      <c r="I45" s="245"/>
      <c r="J45" s="245"/>
      <c r="K45" s="245"/>
      <c r="L45" s="245"/>
      <c r="M45" s="245"/>
      <c r="N45" s="245"/>
      <c r="O45" s="245"/>
      <c r="P45" s="245"/>
      <c r="Q45" s="245"/>
      <c r="R45" s="245"/>
      <c r="S45" s="122"/>
      <c r="T45" s="122"/>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12"/>
      <c r="DC45" s="12"/>
      <c r="DD45" s="12"/>
      <c r="DE45" s="12"/>
      <c r="DF45" s="12"/>
      <c r="DG45" s="12"/>
      <c r="DH45" s="12"/>
      <c r="DI45" s="12"/>
      <c r="DJ45" s="12"/>
      <c r="DK45" s="12"/>
      <c r="DL45" s="12"/>
      <c r="DM45" s="12"/>
      <c r="EQ45" s="199"/>
    </row>
    <row r="46" spans="2:166" ht="29.25" customHeight="1">
      <c r="D46" s="245"/>
      <c r="E46" s="245"/>
      <c r="F46" s="245"/>
      <c r="G46" s="245"/>
      <c r="H46" s="245"/>
      <c r="I46" s="245"/>
      <c r="J46" s="245"/>
      <c r="K46" s="245"/>
      <c r="L46" s="245"/>
      <c r="M46" s="245"/>
      <c r="N46" s="245"/>
      <c r="O46" s="245"/>
      <c r="P46" s="245"/>
      <c r="Q46" s="245"/>
      <c r="R46" s="245"/>
      <c r="S46" s="97" t="s">
        <v>294</v>
      </c>
      <c r="T46" s="122"/>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EQ46" s="199"/>
    </row>
    <row r="47" spans="2:166" ht="7.5" customHeight="1">
      <c r="D47" s="11"/>
      <c r="E47" s="11"/>
      <c r="F47" s="11"/>
      <c r="G47" s="11"/>
      <c r="H47" s="11"/>
      <c r="I47" s="11"/>
      <c r="J47" s="11"/>
      <c r="K47" s="11"/>
      <c r="L47" s="11"/>
      <c r="M47" s="12"/>
      <c r="N47" s="12"/>
      <c r="O47" s="12"/>
      <c r="Q47" s="14"/>
      <c r="R47" s="12"/>
      <c r="S47" s="13"/>
      <c r="T47" s="13"/>
      <c r="U47" s="13"/>
      <c r="V47" s="13"/>
      <c r="W47" s="13"/>
      <c r="X47" s="13"/>
      <c r="Y47" s="13"/>
      <c r="Z47" s="12"/>
      <c r="AA47" s="14"/>
      <c r="AB47" s="12"/>
      <c r="AC47" s="13"/>
      <c r="AD47" s="13"/>
      <c r="AE47" s="13"/>
      <c r="AF47" s="13"/>
      <c r="AG47" s="13"/>
      <c r="AH47" s="13"/>
      <c r="AI47" s="13"/>
      <c r="AJ47" s="12"/>
      <c r="AK47" s="14"/>
      <c r="AL47" s="12"/>
      <c r="AM47" s="13"/>
      <c r="AN47" s="13"/>
      <c r="AO47" s="13"/>
      <c r="AP47" s="13"/>
      <c r="AQ47" s="13"/>
      <c r="AR47" s="13"/>
      <c r="AS47" s="13"/>
      <c r="AT47" s="12"/>
      <c r="AU47" s="14"/>
      <c r="AV47" s="12"/>
      <c r="AW47" s="13"/>
      <c r="AX47" s="13"/>
      <c r="AY47" s="13"/>
      <c r="AZ47" s="13"/>
      <c r="BA47" s="13"/>
      <c r="BB47" s="13"/>
      <c r="BC47" s="13"/>
      <c r="BD47" s="12"/>
      <c r="BE47" s="14"/>
      <c r="BF47" s="12"/>
      <c r="BG47" s="13"/>
      <c r="BH47" s="13"/>
      <c r="BI47" s="13"/>
      <c r="BJ47" s="13"/>
      <c r="BK47" s="13"/>
      <c r="BL47" s="13"/>
      <c r="BM47" s="13"/>
      <c r="BN47" s="12"/>
      <c r="BO47" s="14"/>
      <c r="BP47" s="12"/>
      <c r="BQ47" s="13"/>
      <c r="BR47" s="13"/>
      <c r="BS47" s="13"/>
      <c r="BT47" s="13"/>
      <c r="BU47" s="13"/>
      <c r="BV47" s="13"/>
      <c r="BW47" s="13"/>
      <c r="BX47" s="12"/>
      <c r="BY47" s="14"/>
      <c r="BZ47" s="12"/>
      <c r="CA47" s="13"/>
      <c r="CB47" s="13"/>
      <c r="CC47" s="13"/>
      <c r="CD47" s="13"/>
      <c r="CE47" s="13"/>
      <c r="CF47" s="13"/>
      <c r="CG47" s="13"/>
      <c r="CH47" s="12"/>
      <c r="CI47" s="14"/>
      <c r="CJ47" s="12"/>
      <c r="CK47" s="13"/>
      <c r="CL47" s="13"/>
      <c r="CM47" s="13"/>
      <c r="CN47" s="13"/>
      <c r="CO47" s="13"/>
      <c r="CP47" s="13"/>
      <c r="CQ47" s="13"/>
      <c r="CR47" s="12"/>
      <c r="CS47" s="14"/>
      <c r="CT47" s="12"/>
      <c r="CU47" s="13"/>
      <c r="CV47" s="13"/>
      <c r="CW47" s="13"/>
      <c r="CX47" s="13"/>
      <c r="CY47" s="13"/>
      <c r="CZ47" s="13"/>
      <c r="DA47" s="13"/>
      <c r="DB47" s="12"/>
      <c r="DC47" s="14"/>
      <c r="DD47" s="12"/>
      <c r="DE47" s="13"/>
      <c r="DF47" s="13"/>
      <c r="DG47" s="13"/>
      <c r="DH47" s="13"/>
      <c r="DI47" s="13"/>
      <c r="DJ47" s="13"/>
      <c r="DK47" s="13"/>
      <c r="DL47" s="12"/>
      <c r="DM47" s="14"/>
      <c r="DN47" s="12"/>
      <c r="DO47" s="13"/>
      <c r="DP47" s="13"/>
      <c r="DQ47" s="13"/>
      <c r="DR47" s="13"/>
      <c r="DS47" s="13"/>
      <c r="DT47" s="13"/>
      <c r="DU47" s="13"/>
      <c r="EQ47" s="199"/>
    </row>
    <row r="48" spans="2:166" ht="30" customHeight="1">
      <c r="D48" s="298" t="s">
        <v>321</v>
      </c>
      <c r="E48" s="298"/>
      <c r="F48" s="298"/>
      <c r="G48" s="298"/>
      <c r="H48" s="298"/>
      <c r="I48" s="299"/>
      <c r="J48" s="317"/>
      <c r="K48" s="318"/>
      <c r="L48" s="318"/>
      <c r="M48" s="318"/>
      <c r="N48" s="318"/>
      <c r="O48" s="318"/>
      <c r="P48" s="318"/>
      <c r="Q48" s="318"/>
      <c r="R48" s="318"/>
      <c r="S48" s="318"/>
      <c r="T48" s="318"/>
      <c r="U48" s="318"/>
      <c r="V48" s="318"/>
      <c r="W48" s="318"/>
      <c r="X48" s="318"/>
      <c r="Y48" s="319"/>
      <c r="Z48" s="108" t="s">
        <v>401</v>
      </c>
      <c r="AA48" s="108"/>
      <c r="AB48" s="322"/>
      <c r="AC48" s="323"/>
      <c r="AD48" s="323"/>
      <c r="AE48" s="323"/>
      <c r="AF48" s="323"/>
      <c r="AG48" s="323"/>
      <c r="AH48" s="323"/>
      <c r="AI48" s="324"/>
      <c r="AJ48" s="108" t="s">
        <v>402</v>
      </c>
      <c r="AK48" s="108"/>
      <c r="AL48" s="322"/>
      <c r="AM48" s="323"/>
      <c r="AN48" s="323"/>
      <c r="AO48" s="323"/>
      <c r="AP48" s="323"/>
      <c r="AQ48" s="323"/>
      <c r="AR48" s="323"/>
      <c r="AS48" s="324"/>
      <c r="AT48" s="112" t="s">
        <v>403</v>
      </c>
      <c r="AU48" s="109"/>
      <c r="AV48" s="109"/>
      <c r="AW48" s="12"/>
      <c r="AX48" s="12"/>
      <c r="AY48" s="12"/>
      <c r="AZ48" s="12"/>
      <c r="BA48" s="12"/>
      <c r="BB48" s="12"/>
      <c r="BC48" s="12"/>
      <c r="BD48" s="255" t="s">
        <v>322</v>
      </c>
      <c r="BE48" s="255"/>
      <c r="BF48" s="255"/>
      <c r="BG48" s="255"/>
      <c r="BH48" s="255"/>
      <c r="BI48" s="255"/>
      <c r="BJ48" s="255"/>
      <c r="BK48" s="255"/>
      <c r="BL48" s="255"/>
      <c r="BM48" s="255"/>
      <c r="BN48" s="255"/>
      <c r="BO48" s="255"/>
      <c r="BP48" s="255"/>
      <c r="BQ48" s="255"/>
      <c r="BR48" s="255"/>
      <c r="BS48" s="255"/>
      <c r="BT48" s="255"/>
      <c r="BU48" s="255"/>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EQ48" s="199"/>
    </row>
    <row r="49" spans="4:147" ht="25.5" customHeight="1">
      <c r="I49" s="11"/>
      <c r="BD49" s="303"/>
      <c r="BE49" s="304"/>
      <c r="BF49" s="305"/>
      <c r="BG49" s="149"/>
      <c r="BH49" s="150" t="s">
        <v>323</v>
      </c>
      <c r="BI49" s="151"/>
      <c r="BJ49" s="151"/>
      <c r="BK49" s="151"/>
      <c r="BL49" s="151"/>
      <c r="BM49" s="151"/>
      <c r="BN49" s="151"/>
      <c r="BO49" s="151"/>
      <c r="BP49" s="151"/>
      <c r="BQ49" s="151"/>
      <c r="BR49" s="151"/>
      <c r="BS49" s="151"/>
      <c r="BT49" s="151"/>
      <c r="BU49" s="151"/>
      <c r="BV49" s="151"/>
      <c r="BW49" s="151"/>
      <c r="BX49" s="151"/>
      <c r="BY49" s="151"/>
      <c r="BZ49" s="151"/>
      <c r="CA49" s="151"/>
      <c r="CB49" s="151"/>
      <c r="CC49" s="151"/>
      <c r="CD49" s="151"/>
      <c r="CE49" s="151"/>
      <c r="CF49" s="151"/>
      <c r="CG49" s="151"/>
      <c r="CH49" s="151"/>
      <c r="CI49" s="151"/>
      <c r="CJ49" s="151"/>
      <c r="CK49" s="151"/>
      <c r="CL49" s="151"/>
      <c r="CM49" s="151"/>
      <c r="CN49" s="303"/>
      <c r="CO49" s="304"/>
      <c r="CP49" s="305"/>
      <c r="CQ49" s="149"/>
      <c r="CR49" s="150" t="s">
        <v>324</v>
      </c>
      <c r="CS49" s="151"/>
      <c r="CT49" s="151"/>
      <c r="CU49" s="151"/>
      <c r="CV49" s="151"/>
      <c r="CW49" s="151"/>
      <c r="CX49" s="151"/>
      <c r="CY49" s="151"/>
      <c r="CZ49" s="151"/>
      <c r="DA49" s="151"/>
      <c r="DB49" s="151"/>
      <c r="DC49" s="151"/>
      <c r="DD49" s="152"/>
      <c r="DE49" s="151"/>
      <c r="DF49" s="151"/>
      <c r="DG49" s="151"/>
      <c r="DH49" s="151"/>
      <c r="DI49" s="151"/>
      <c r="DJ49" s="151"/>
      <c r="DK49" s="151"/>
      <c r="DL49" s="151"/>
      <c r="DM49" s="151"/>
      <c r="DN49" s="71"/>
      <c r="DO49" s="71"/>
      <c r="DP49" s="71"/>
      <c r="DQ49" s="71"/>
      <c r="DR49" s="71"/>
      <c r="DS49" s="71"/>
      <c r="DT49" s="71"/>
      <c r="DU49" s="71"/>
      <c r="DV49" s="72"/>
      <c r="EQ49" s="199"/>
    </row>
    <row r="50" spans="4:147" ht="15">
      <c r="BD50" s="151"/>
      <c r="BE50" s="152"/>
      <c r="BF50" s="152"/>
      <c r="BG50" s="150" t="s">
        <v>430</v>
      </c>
      <c r="BH50" s="152"/>
      <c r="BI50" s="152"/>
      <c r="BJ50" s="152"/>
      <c r="BK50" s="152"/>
      <c r="BL50" s="152"/>
      <c r="BM50" s="152"/>
      <c r="BN50" s="152"/>
      <c r="BO50" s="152"/>
      <c r="BP50" s="152"/>
      <c r="BQ50" s="152"/>
      <c r="BR50" s="152"/>
      <c r="BS50" s="152"/>
      <c r="BT50" s="152"/>
      <c r="BU50" s="152"/>
      <c r="BV50" s="152"/>
      <c r="BW50" s="152"/>
      <c r="BX50" s="152"/>
      <c r="BY50" s="152"/>
      <c r="BZ50" s="152"/>
      <c r="CA50" s="152"/>
      <c r="CB50" s="152"/>
      <c r="CC50" s="152"/>
      <c r="CD50" s="152"/>
      <c r="CE50" s="152"/>
      <c r="CF50" s="152"/>
      <c r="CG50" s="152"/>
      <c r="CH50" s="152"/>
      <c r="CI50" s="152"/>
      <c r="CJ50" s="152"/>
      <c r="CK50" s="152"/>
      <c r="CL50" s="152"/>
      <c r="CM50" s="152"/>
      <c r="CN50" s="152"/>
      <c r="CO50" s="152"/>
      <c r="CP50" s="152"/>
      <c r="CQ50" s="152"/>
      <c r="CR50" s="152"/>
      <c r="CS50" s="152"/>
      <c r="CT50" s="152"/>
      <c r="CU50" s="152"/>
      <c r="CV50" s="152"/>
      <c r="CW50" s="152"/>
      <c r="CX50" s="152"/>
      <c r="CY50" s="152"/>
      <c r="CZ50" s="152"/>
      <c r="DA50" s="152"/>
      <c r="DB50" s="152"/>
      <c r="DC50" s="152"/>
      <c r="DD50" s="152"/>
      <c r="DE50" s="151"/>
      <c r="DF50" s="151"/>
      <c r="DG50" s="151"/>
      <c r="DH50" s="151"/>
      <c r="DI50" s="151"/>
      <c r="DJ50" s="151"/>
      <c r="DK50" s="151"/>
      <c r="DL50" s="151"/>
      <c r="DM50" s="151"/>
      <c r="DN50" s="71"/>
      <c r="DO50" s="71"/>
      <c r="DP50" s="71"/>
      <c r="DQ50" s="71"/>
      <c r="DR50" s="71"/>
      <c r="DS50" s="71"/>
      <c r="DT50" s="71"/>
      <c r="DU50" s="71"/>
      <c r="DV50" s="72"/>
      <c r="EQ50" s="199"/>
    </row>
    <row r="51" spans="4:147" ht="15">
      <c r="BD51" s="151"/>
      <c r="BE51" s="153"/>
      <c r="BF51" s="154"/>
      <c r="BG51" s="154" t="s">
        <v>431</v>
      </c>
      <c r="BH51" s="153"/>
      <c r="BI51" s="153"/>
      <c r="BJ51" s="153"/>
      <c r="BK51" s="153"/>
      <c r="BL51" s="153"/>
      <c r="BM51" s="153"/>
      <c r="BN51" s="153"/>
      <c r="BO51" s="153"/>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153"/>
      <c r="CL51" s="153"/>
      <c r="CM51" s="153"/>
      <c r="CN51" s="153"/>
      <c r="CO51" s="153"/>
      <c r="CP51" s="153"/>
      <c r="CQ51" s="153"/>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71"/>
      <c r="DO51" s="71"/>
      <c r="DP51" s="71"/>
      <c r="DQ51" s="71"/>
      <c r="DR51" s="71"/>
      <c r="DS51" s="71"/>
      <c r="DT51" s="71"/>
      <c r="DU51" s="71"/>
      <c r="DV51" s="72"/>
      <c r="EQ51" s="199"/>
    </row>
    <row r="52" spans="4:147" ht="15">
      <c r="BD52" s="151"/>
      <c r="BE52" s="151"/>
      <c r="BF52" s="150"/>
      <c r="BG52" s="154" t="s">
        <v>432</v>
      </c>
      <c r="BH52" s="151"/>
      <c r="BI52" s="151"/>
      <c r="BJ52" s="151"/>
      <c r="BK52" s="151"/>
      <c r="BL52" s="151"/>
      <c r="BM52" s="151"/>
      <c r="BN52" s="153"/>
      <c r="BO52" s="151"/>
      <c r="BP52" s="151"/>
      <c r="BQ52" s="151"/>
      <c r="BR52" s="151"/>
      <c r="BS52" s="151"/>
      <c r="BT52" s="151"/>
      <c r="BU52" s="151"/>
      <c r="BV52" s="151"/>
      <c r="BW52" s="151"/>
      <c r="BX52" s="151"/>
      <c r="BY52" s="151"/>
      <c r="BZ52" s="151"/>
      <c r="CA52" s="151"/>
      <c r="CB52" s="151"/>
      <c r="CC52" s="151"/>
      <c r="CD52" s="151"/>
      <c r="CE52" s="151"/>
      <c r="CF52" s="151"/>
      <c r="CG52" s="151"/>
      <c r="CH52" s="151"/>
      <c r="CI52" s="151"/>
      <c r="CJ52" s="151"/>
      <c r="CK52" s="151"/>
      <c r="CL52" s="151"/>
      <c r="CM52" s="151"/>
      <c r="CN52" s="151"/>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71"/>
      <c r="DO52" s="71"/>
      <c r="DP52" s="71"/>
      <c r="DQ52" s="71"/>
      <c r="DR52" s="71"/>
      <c r="DS52" s="71"/>
      <c r="DT52" s="71"/>
      <c r="DU52" s="71"/>
      <c r="DV52" s="72"/>
      <c r="EQ52" s="199"/>
    </row>
    <row r="53" spans="4:147" ht="26.25" customHeight="1">
      <c r="D53" s="22" t="s">
        <v>305</v>
      </c>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row>
  </sheetData>
  <sheetProtection algorithmName="SHA-512" hashValue="Cf5guDEH8xWo3njsE8c9KU0cN/m05ob8u99omaGEw7UH+Dq+BcHU0gVxggFk17TaVsYe9brotk7k4ZXqMsDYEA==" saltValue="OlByQaeQGeN7J5F7epnKxQ==" spinCount="100000" sheet="1" objects="1" scenarios="1" selectLockedCells="1"/>
  <dataConsolidate/>
  <mergeCells count="118">
    <mergeCell ref="BD49:BF49"/>
    <mergeCell ref="CN49:CP49"/>
    <mergeCell ref="BD48:BU48"/>
    <mergeCell ref="V33:BZ33"/>
    <mergeCell ref="V34:BZ34"/>
    <mergeCell ref="V40:X40"/>
    <mergeCell ref="AL40:AN40"/>
    <mergeCell ref="BR40:BT40"/>
    <mergeCell ref="BB40:BD40"/>
    <mergeCell ref="BU40:CG40"/>
    <mergeCell ref="AO40:BA40"/>
    <mergeCell ref="CA35:CI35"/>
    <mergeCell ref="CA34:CI34"/>
    <mergeCell ref="V38:BZ38"/>
    <mergeCell ref="V36:BZ37"/>
    <mergeCell ref="J48:Y48"/>
    <mergeCell ref="D45:R46"/>
    <mergeCell ref="D40:U40"/>
    <mergeCell ref="BE40:BQ40"/>
    <mergeCell ref="Y40:AK40"/>
    <mergeCell ref="AB48:AI48"/>
    <mergeCell ref="AL48:AS48"/>
    <mergeCell ref="G38:T38"/>
    <mergeCell ref="G34:T34"/>
    <mergeCell ref="D48:I48"/>
    <mergeCell ref="CD22:CG22"/>
    <mergeCell ref="CH22:CK22"/>
    <mergeCell ref="BV22:BY22"/>
    <mergeCell ref="BV24:DK24"/>
    <mergeCell ref="H24:AV24"/>
    <mergeCell ref="D22:F22"/>
    <mergeCell ref="CP31:CS31"/>
    <mergeCell ref="CI29:CS29"/>
    <mergeCell ref="CY22:DA22"/>
    <mergeCell ref="BZ31:CC31"/>
    <mergeCell ref="G36:T36"/>
    <mergeCell ref="D28:F28"/>
    <mergeCell ref="BR22:BU22"/>
    <mergeCell ref="BF22:BI22"/>
    <mergeCell ref="BJ22:BM22"/>
    <mergeCell ref="BN22:BQ22"/>
    <mergeCell ref="CX31:DA31"/>
    <mergeCell ref="CT31:CW31"/>
    <mergeCell ref="BV28:DU28"/>
    <mergeCell ref="CT29:DM29"/>
    <mergeCell ref="D31:F31"/>
    <mergeCell ref="BL24:BU24"/>
    <mergeCell ref="CL22:CO22"/>
    <mergeCell ref="D26:F26"/>
    <mergeCell ref="BZ22:CC22"/>
    <mergeCell ref="D24:F24"/>
    <mergeCell ref="D42:L42"/>
    <mergeCell ref="V35:BZ35"/>
    <mergeCell ref="D2:D3"/>
    <mergeCell ref="F10:AE10"/>
    <mergeCell ref="AC2:AD2"/>
    <mergeCell ref="B5:EI5"/>
    <mergeCell ref="AP2:BC2"/>
    <mergeCell ref="DV2:EJ2"/>
    <mergeCell ref="AE2:AF2"/>
    <mergeCell ref="AG2:AH2"/>
    <mergeCell ref="AI2:AJ2"/>
    <mergeCell ref="AK2:AL2"/>
    <mergeCell ref="O2:Z2"/>
    <mergeCell ref="AA2:AB2"/>
    <mergeCell ref="Q9:R9"/>
    <mergeCell ref="DV3:EJ3"/>
    <mergeCell ref="DM2:DU2"/>
    <mergeCell ref="DM3:DU3"/>
    <mergeCell ref="CZ2:DG2"/>
    <mergeCell ref="CZ3:DG3"/>
    <mergeCell ref="BD2:CE2"/>
    <mergeCell ref="F2:K2"/>
    <mergeCell ref="F3:K3"/>
    <mergeCell ref="DB31:DE31"/>
    <mergeCell ref="DF31:DI31"/>
    <mergeCell ref="CD31:CG31"/>
    <mergeCell ref="CH31:CK31"/>
    <mergeCell ref="DN31:DQ31"/>
    <mergeCell ref="D12:F12"/>
    <mergeCell ref="D14:F14"/>
    <mergeCell ref="D18:F18"/>
    <mergeCell ref="D20:F20"/>
    <mergeCell ref="H20:CI20"/>
    <mergeCell ref="K9:L9"/>
    <mergeCell ref="G9:J9"/>
    <mergeCell ref="H22:AL22"/>
    <mergeCell ref="AS12:BA12"/>
    <mergeCell ref="Y16:DS16"/>
    <mergeCell ref="H16:X16"/>
    <mergeCell ref="H14:DT14"/>
    <mergeCell ref="H18:CJ18"/>
    <mergeCell ref="D16:F16"/>
    <mergeCell ref="BC12:DB12"/>
    <mergeCell ref="H12:T12"/>
    <mergeCell ref="X12:AK12"/>
    <mergeCell ref="U12:W12"/>
    <mergeCell ref="M9:P9"/>
    <mergeCell ref="CP22:CS22"/>
    <mergeCell ref="G35:T35"/>
    <mergeCell ref="H26:AU26"/>
    <mergeCell ref="DJ31:DM31"/>
    <mergeCell ref="AZ26:BB26"/>
    <mergeCell ref="H28:BG28"/>
    <mergeCell ref="DL26:DM26"/>
    <mergeCell ref="DJ26:DK26"/>
    <mergeCell ref="CL31:CO31"/>
    <mergeCell ref="BL28:BU28"/>
    <mergeCell ref="CJ35:EI35"/>
    <mergeCell ref="DT26:DU26"/>
    <mergeCell ref="DR26:DS26"/>
    <mergeCell ref="H31:BG31"/>
    <mergeCell ref="BL26:BU26"/>
    <mergeCell ref="DN26:DO26"/>
    <mergeCell ref="DP26:DQ26"/>
    <mergeCell ref="BV26:DI26"/>
    <mergeCell ref="BV31:BY31"/>
    <mergeCell ref="BL31:BU31"/>
  </mergeCells>
  <phoneticPr fontId="6"/>
  <dataValidations count="13">
    <dataValidation type="list" allowBlank="1" showInputMessage="1" sqref="CN49:CP49 BD49:BF49" xr:uid="{00000000-0002-0000-0000-000000000000}">
      <formula1>"○"</formula1>
    </dataValidation>
    <dataValidation type="list" allowBlank="1" showInputMessage="1" showErrorMessage="1" sqref="E2:E3" xr:uid="{9C9F3F0C-CFDF-4EC0-84E4-94E9C10AF1EC}">
      <formula1>"○"</formula1>
    </dataValidation>
    <dataValidation type="custom" imeMode="halfAlpha" operator="equal" allowBlank="1" showInputMessage="1" showErrorMessage="1" error="13桁の半角英数字で入力してください。" prompt="13桁の法人番号を半角数字で入力してください。" sqref="BC12:DB12" xr:uid="{65BE0584-F163-4AA0-9611-2DA1CDE7BA60}">
      <formula1>AND(LEN(BC12)=13, ISNUMBER(SUMPRODUCT(SEARCH(MID(BC12, ROW(INDIRECT("1:13")),1),"0123456789"))))</formula1>
    </dataValidation>
    <dataValidation type="custom" allowBlank="1" showInputMessage="1" showErrorMessage="1" error="７桁の半角数字で業者コードを入力してください。" prompt="過去に当機構から認定を受けた場合のみ、７桁の半角数字で業者コードを入力してください。新規或は不明の方は空欄でご提出ください。" sqref="BD2:CE2" xr:uid="{C3759B80-7C18-4B25-B794-A407B307AC31}">
      <formula1>AND(LEN(BD2)=7, ISNUMBER(SUMPRODUCT(SEARCH(MID(BD2, ROW(INDIRECT("1:7")),1),"0123456789"))))</formula1>
    </dataValidation>
    <dataValidation type="custom" imeMode="hiragana" allowBlank="1" showInputMessage="1" showErrorMessage="1" error="全角27文字以内で入力して下さい。" prompt="全角27文字以内で入力して下さい。" sqref="H20:CI20" xr:uid="{0429CE27-2BF9-4CB2-9EB0-70F8135CEEE1}">
      <formula1>AND(H20=DBCS(H20),LEN(H20)&lt;=27)</formula1>
    </dataValidation>
    <dataValidation type="custom" imeMode="hiragana" allowBlank="1" showInputMessage="1" showErrorMessage="1" error="全角で10文字以内で入力して下さい。姓と名の間は全角スペースで開けてください。_x000a_" prompt="全角で10文字以内で入力して下さい。姓と名の間は全角スペースで開けてください。_x000a_" sqref="H26:AU26" xr:uid="{F78F753B-CE3D-404C-B788-F1FC2A21F172}">
      <formula1>AND(H26=DBCS(H26),LEN(H26)&lt;=10)</formula1>
    </dataValidation>
    <dataValidation type="whole" imeMode="halfAlpha" allowBlank="1" showDropDown="1" showInputMessage="1" showErrorMessage="1" error="西暦を半角数字で入力してください。" prompt="西暦を半角数字で入力してください。" sqref="J48:Y48" xr:uid="{93814A28-DF8B-45F5-97A5-E6C264C1190C}">
      <formula1>0</formula1>
      <formula2>9999</formula2>
    </dataValidation>
    <dataValidation type="custom" imeMode="halfAlpha" operator="equal" allowBlank="1" showInputMessage="1" showErrorMessage="1" error="郵便番号の上３桁を半角数字で入力してください。" prompt="郵便番号の上３桁を半角数字で入力してください。" sqref="H12:T12" xr:uid="{780C14D6-2E38-42C5-A9CC-6B6752D7D994}">
      <formula1>AND(LEN(H12)=3, ISNUMBER(SUMPRODUCT(SEARCH(MID(H12, ROW(INDIRECT("1:3")),1),"0123456789"))))</formula1>
    </dataValidation>
    <dataValidation type="custom" operator="equal" allowBlank="1" showInputMessage="1" showErrorMessage="1" error="郵便番号の下4桁を半角数字で入力してください。" prompt="郵便番号の下4桁を半角数字で入力してください。" sqref="X12:AK12" xr:uid="{C1D5E333-4165-4458-B0F3-3B71D58954E7}">
      <formula1>AND(LEN(X12)=4, ISNUMBER(SUMPRODUCT(SEARCH(MID(X12, ROW(INDIRECT("1:4")),1),"0123456789"))))</formula1>
    </dataValidation>
    <dataValidation type="custom" imeMode="fullKatakana" allowBlank="1" showInputMessage="1" showErrorMessage="1" error="全角カナでご入力ください。_x000a_※都道府県名部分は省略可" prompt="全角カナでご入力ください。_x000a_※都道府県名部分は省略可" sqref="H14:DT14 EQ14" xr:uid="{851CC3CC-E735-44B3-8504-08DB2B7E464F}">
      <formula1>LENB(H14)/2=LEN(H14)</formula1>
    </dataValidation>
    <dataValidation type="custom" imeMode="fullKatakana" allowBlank="1" showInputMessage="1" showErrorMessage="1" error="全角カナでご入力ください。" prompt="全角カナでご入力ください。" sqref="H18:CJ18 H24:AV24 BV24:DK24" xr:uid="{78986C3C-7284-4BBD-A925-4AE3086CF1F0}">
      <formula1>LENB(H18)/2=LEN(H18)</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H28:BG28 H31:BG31 BV28:DU28 CJ35:EI35" xr:uid="{66F01309-57BC-4263-A4D8-CDEA54D4924C}">
      <formula1>ISERROR(FINDB("-",H28,1))=FALSE</formula1>
    </dataValidation>
    <dataValidation type="custom" operator="lessThanOrEqual" allowBlank="1" showInputMessage="1" showErrorMessage="1" error="市区町村以下の住所を全角で記入して下さい。" prompt="市区町村以下の住所を全角で記入して下さい。" sqref="Y16:DS16" xr:uid="{FF21BB1B-B2F0-4AFE-AAF3-099B68C60DD9}">
      <formula1>AND(Y16=DBCS(Y16),LEN(Y16)&lt;=200)</formula1>
    </dataValidation>
  </dataValidations>
  <printOptions horizontalCentered="1" verticalCentered="1"/>
  <pageMargins left="0.47244094488188981" right="0.39370078740157483" top="0.51181102362204722" bottom="0.23622047244094491" header="0.51181102362204722" footer="0.51181102362204722"/>
  <pageSetup paperSize="9" scale="58"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F4CF5BC-15D1-493A-9ECD-62D88B0DE13D}">
          <x14:formula1>
            <xm:f>プルダウン!$A$1:$A$48</xm:f>
          </x14:formula1>
          <xm:sqref>H16:X16</xm:sqref>
        </x14:dataValidation>
        <x14:dataValidation type="list" allowBlank="1" showInputMessage="1" showErrorMessage="1" xr:uid="{7284E186-494F-4E2E-B3FF-80C62F8319AF}">
          <x14:formula1>
            <xm:f>プルダウン!$B$1:$B$12</xm:f>
          </x14:formula1>
          <xm:sqref>AB48:AI48</xm:sqref>
        </x14:dataValidation>
        <x14:dataValidation type="list" allowBlank="1" showInputMessage="1" showErrorMessage="1" xr:uid="{6FFE4963-F044-44B1-9067-7E4A9124B7EB}">
          <x14:formula1>
            <xm:f>プルダウン!$C$1:$C$31</xm:f>
          </x14:formula1>
          <xm:sqref>AL48:AS48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455C-41BC-4CCB-98B1-D94A5D1ACA27}">
  <sheetPr codeName="Sheet11"/>
  <dimension ref="A1:F48"/>
  <sheetViews>
    <sheetView zoomScaleNormal="100" workbookViewId="0"/>
  </sheetViews>
  <sheetFormatPr defaultColWidth="10.28515625" defaultRowHeight="13.5"/>
  <cols>
    <col min="1" max="1" width="13.140625" style="212" customWidth="1"/>
    <col min="2" max="3" width="10.28515625" style="212"/>
    <col min="4" max="16384" width="10.28515625" style="206"/>
  </cols>
  <sheetData>
    <row r="1" spans="1:6">
      <c r="A1" s="211" t="s">
        <v>516</v>
      </c>
      <c r="B1" s="210" t="s">
        <v>484</v>
      </c>
      <c r="C1" s="210" t="s">
        <v>484</v>
      </c>
      <c r="D1" s="206">
        <v>2020</v>
      </c>
    </row>
    <row r="2" spans="1:6">
      <c r="A2" s="211" t="s">
        <v>517</v>
      </c>
      <c r="B2" s="210" t="s">
        <v>486</v>
      </c>
      <c r="C2" s="210" t="s">
        <v>485</v>
      </c>
      <c r="D2" s="205">
        <v>2021</v>
      </c>
      <c r="F2" s="205"/>
    </row>
    <row r="3" spans="1:6">
      <c r="A3" s="211" t="s">
        <v>518</v>
      </c>
      <c r="B3" s="210" t="s">
        <v>487</v>
      </c>
      <c r="C3" s="210" t="s">
        <v>487</v>
      </c>
      <c r="D3" s="205">
        <v>2022</v>
      </c>
      <c r="F3" s="205"/>
    </row>
    <row r="4" spans="1:6">
      <c r="A4" s="211" t="s">
        <v>519</v>
      </c>
      <c r="B4" s="210" t="s">
        <v>488</v>
      </c>
      <c r="C4" s="210" t="s">
        <v>488</v>
      </c>
      <c r="D4" s="205">
        <v>2023</v>
      </c>
      <c r="F4" s="205"/>
    </row>
    <row r="5" spans="1:6">
      <c r="A5" s="211" t="s">
        <v>520</v>
      </c>
      <c r="B5" s="210" t="s">
        <v>489</v>
      </c>
      <c r="C5" s="210" t="s">
        <v>489</v>
      </c>
      <c r="D5" s="205">
        <v>2024</v>
      </c>
      <c r="F5" s="205"/>
    </row>
    <row r="6" spans="1:6">
      <c r="A6" s="211" t="s">
        <v>521</v>
      </c>
      <c r="B6" s="210" t="s">
        <v>490</v>
      </c>
      <c r="C6" s="210" t="s">
        <v>490</v>
      </c>
      <c r="D6" s="205">
        <v>2025</v>
      </c>
      <c r="F6" s="205"/>
    </row>
    <row r="7" spans="1:6">
      <c r="A7" s="211" t="s">
        <v>522</v>
      </c>
      <c r="B7" s="210" t="s">
        <v>491</v>
      </c>
      <c r="C7" s="210" t="s">
        <v>491</v>
      </c>
      <c r="D7" s="205">
        <v>2026</v>
      </c>
      <c r="F7" s="205"/>
    </row>
    <row r="8" spans="1:6">
      <c r="A8" s="211" t="s">
        <v>523</v>
      </c>
      <c r="B8" s="210" t="s">
        <v>492</v>
      </c>
      <c r="C8" s="210" t="s">
        <v>492</v>
      </c>
    </row>
    <row r="9" spans="1:6">
      <c r="A9" s="211" t="s">
        <v>524</v>
      </c>
      <c r="B9" s="210" t="s">
        <v>493</v>
      </c>
      <c r="C9" s="210" t="s">
        <v>493</v>
      </c>
    </row>
    <row r="10" spans="1:6">
      <c r="A10" s="211" t="s">
        <v>525</v>
      </c>
      <c r="B10" s="210" t="s">
        <v>494</v>
      </c>
      <c r="C10" s="210" t="s">
        <v>494</v>
      </c>
    </row>
    <row r="11" spans="1:6">
      <c r="A11" s="211" t="s">
        <v>526</v>
      </c>
      <c r="B11" s="210" t="s">
        <v>495</v>
      </c>
      <c r="C11" s="210" t="s">
        <v>495</v>
      </c>
    </row>
    <row r="12" spans="1:6">
      <c r="A12" s="211" t="s">
        <v>527</v>
      </c>
      <c r="B12" s="210" t="s">
        <v>496</v>
      </c>
      <c r="C12" s="210" t="s">
        <v>496</v>
      </c>
    </row>
    <row r="13" spans="1:6">
      <c r="A13" s="211" t="s">
        <v>528</v>
      </c>
      <c r="B13" s="211"/>
      <c r="C13" s="210" t="s">
        <v>497</v>
      </c>
    </row>
    <row r="14" spans="1:6">
      <c r="A14" s="211" t="s">
        <v>529</v>
      </c>
      <c r="B14" s="211"/>
      <c r="C14" s="210" t="s">
        <v>498</v>
      </c>
    </row>
    <row r="15" spans="1:6">
      <c r="A15" s="211" t="s">
        <v>530</v>
      </c>
      <c r="C15" s="210" t="s">
        <v>499</v>
      </c>
    </row>
    <row r="16" spans="1:6">
      <c r="A16" s="211" t="s">
        <v>531</v>
      </c>
      <c r="C16" s="210" t="s">
        <v>500</v>
      </c>
    </row>
    <row r="17" spans="1:3">
      <c r="A17" s="211" t="s">
        <v>532</v>
      </c>
      <c r="C17" s="210" t="s">
        <v>501</v>
      </c>
    </row>
    <row r="18" spans="1:3">
      <c r="A18" s="211" t="s">
        <v>533</v>
      </c>
      <c r="C18" s="210" t="s">
        <v>502</v>
      </c>
    </row>
    <row r="19" spans="1:3">
      <c r="A19" s="211" t="s">
        <v>534</v>
      </c>
      <c r="C19" s="210" t="s">
        <v>503</v>
      </c>
    </row>
    <row r="20" spans="1:3">
      <c r="A20" s="211" t="s">
        <v>535</v>
      </c>
      <c r="C20" s="210" t="s">
        <v>504</v>
      </c>
    </row>
    <row r="21" spans="1:3">
      <c r="A21" s="211" t="s">
        <v>536</v>
      </c>
      <c r="C21" s="210" t="s">
        <v>505</v>
      </c>
    </row>
    <row r="22" spans="1:3">
      <c r="A22" s="211" t="s">
        <v>537</v>
      </c>
      <c r="C22" s="210" t="s">
        <v>506</v>
      </c>
    </row>
    <row r="23" spans="1:3">
      <c r="A23" s="211" t="s">
        <v>538</v>
      </c>
      <c r="C23" s="210" t="s">
        <v>507</v>
      </c>
    </row>
    <row r="24" spans="1:3">
      <c r="A24" s="211" t="s">
        <v>539</v>
      </c>
      <c r="C24" s="210" t="s">
        <v>508</v>
      </c>
    </row>
    <row r="25" spans="1:3">
      <c r="A25" s="211" t="s">
        <v>540</v>
      </c>
      <c r="C25" s="210" t="s">
        <v>509</v>
      </c>
    </row>
    <row r="26" spans="1:3">
      <c r="A26" s="211" t="s">
        <v>541</v>
      </c>
      <c r="C26" s="210" t="s">
        <v>510</v>
      </c>
    </row>
    <row r="27" spans="1:3">
      <c r="A27" s="211" t="s">
        <v>542</v>
      </c>
      <c r="C27" s="210" t="s">
        <v>511</v>
      </c>
    </row>
    <row r="28" spans="1:3">
      <c r="A28" s="211" t="s">
        <v>543</v>
      </c>
      <c r="C28" s="210" t="s">
        <v>512</v>
      </c>
    </row>
    <row r="29" spans="1:3">
      <c r="A29" s="211" t="s">
        <v>544</v>
      </c>
      <c r="C29" s="210" t="s">
        <v>513</v>
      </c>
    </row>
    <row r="30" spans="1:3">
      <c r="A30" s="211" t="s">
        <v>545</v>
      </c>
      <c r="C30" s="210" t="s">
        <v>514</v>
      </c>
    </row>
    <row r="31" spans="1:3">
      <c r="A31" s="211" t="s">
        <v>546</v>
      </c>
      <c r="B31" s="211"/>
      <c r="C31" s="210" t="s">
        <v>515</v>
      </c>
    </row>
    <row r="32" spans="1:3">
      <c r="A32" s="211" t="s">
        <v>547</v>
      </c>
    </row>
    <row r="33" spans="1:3">
      <c r="A33" s="211" t="s">
        <v>548</v>
      </c>
    </row>
    <row r="34" spans="1:3">
      <c r="A34" s="211" t="s">
        <v>549</v>
      </c>
      <c r="B34" s="211"/>
      <c r="C34" s="211"/>
    </row>
    <row r="35" spans="1:3">
      <c r="A35" s="211" t="s">
        <v>550</v>
      </c>
      <c r="B35" s="211"/>
      <c r="C35" s="211"/>
    </row>
    <row r="36" spans="1:3">
      <c r="A36" s="211" t="s">
        <v>551</v>
      </c>
      <c r="B36" s="211"/>
      <c r="C36" s="211"/>
    </row>
    <row r="37" spans="1:3">
      <c r="A37" s="211" t="s">
        <v>552</v>
      </c>
      <c r="B37" s="211"/>
      <c r="C37" s="211"/>
    </row>
    <row r="38" spans="1:3">
      <c r="A38" s="211" t="s">
        <v>553</v>
      </c>
      <c r="B38" s="211"/>
      <c r="C38" s="211"/>
    </row>
    <row r="39" spans="1:3">
      <c r="A39" s="211" t="s">
        <v>554</v>
      </c>
      <c r="B39" s="211"/>
      <c r="C39" s="211"/>
    </row>
    <row r="40" spans="1:3">
      <c r="A40" s="211" t="s">
        <v>555</v>
      </c>
      <c r="B40" s="211"/>
      <c r="C40" s="211"/>
    </row>
    <row r="41" spans="1:3">
      <c r="A41" s="211" t="s">
        <v>556</v>
      </c>
      <c r="B41" s="211"/>
      <c r="C41" s="211"/>
    </row>
    <row r="42" spans="1:3">
      <c r="A42" s="211" t="s">
        <v>557</v>
      </c>
      <c r="B42" s="211"/>
      <c r="C42" s="211"/>
    </row>
    <row r="43" spans="1:3">
      <c r="A43" s="211" t="s">
        <v>558</v>
      </c>
      <c r="B43" s="211"/>
      <c r="C43" s="211"/>
    </row>
    <row r="44" spans="1:3">
      <c r="A44" s="211" t="s">
        <v>559</v>
      </c>
      <c r="B44" s="211"/>
      <c r="C44" s="211"/>
    </row>
    <row r="45" spans="1:3">
      <c r="A45" s="211" t="s">
        <v>560</v>
      </c>
      <c r="B45" s="211"/>
      <c r="C45" s="211"/>
    </row>
    <row r="46" spans="1:3">
      <c r="A46" s="211" t="s">
        <v>561</v>
      </c>
      <c r="B46" s="211"/>
      <c r="C46" s="211"/>
    </row>
    <row r="47" spans="1:3">
      <c r="A47" s="211" t="s">
        <v>562</v>
      </c>
      <c r="B47" s="211"/>
      <c r="C47" s="211"/>
    </row>
    <row r="48" spans="1:3">
      <c r="A48" s="212" t="s">
        <v>563</v>
      </c>
      <c r="B48" s="211"/>
      <c r="C48" s="211"/>
    </row>
  </sheetData>
  <sheetProtection algorithmName="SHA-512" hashValue="ANbn8Fw9jhbfRsow+4hkwsUGGLwydYp87Y27N1NwUN0j9J8XDsNuINuE39mxBqY1QW1IVU/bUTRMIaIu8rVX5A==" saltValue="TW3k2Ny4Ou6izDhvsQH8tQ==" spinCount="100000" sheet="1" objects="1" scenarios="1" selectLockedCells="1"/>
  <phoneticPr fontId="20"/>
  <pageMargins left="0.7" right="0.7" top="0.75" bottom="0.75" header="0.3" footer="0.3"/>
  <pageSetup paperSize="9" orientation="portrait" r:id="rId1"/>
  <headerFooter differentFirst="1">
    <firstHeader>&amp;R【機密性2】</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P36"/>
  <sheetViews>
    <sheetView showGridLines="0" view="pageBreakPreview" zoomScaleNormal="75" zoomScaleSheetLayoutView="100" workbookViewId="0">
      <selection activeCell="K5" sqref="K5"/>
    </sheetView>
  </sheetViews>
  <sheetFormatPr defaultColWidth="8.85546875" defaultRowHeight="24" customHeight="1"/>
  <cols>
    <col min="1" max="1" width="4.7109375" style="15" customWidth="1"/>
    <col min="2" max="2" width="1.7109375" style="15" customWidth="1"/>
    <col min="3" max="3" width="6.7109375" style="15" customWidth="1"/>
    <col min="4" max="9" width="3.140625" style="15" customWidth="1"/>
    <col min="10" max="10" width="2.7109375" style="15" customWidth="1"/>
    <col min="11" max="26" width="5.140625" style="15" customWidth="1"/>
    <col min="27" max="37" width="4.42578125" style="15" customWidth="1"/>
    <col min="38" max="38" width="8.85546875" style="15"/>
    <col min="39" max="39" width="25.42578125" style="15" bestFit="1" customWidth="1"/>
    <col min="40" max="40" width="13.28515625" style="15" customWidth="1"/>
    <col min="41" max="41" width="0.42578125" style="15" hidden="1" customWidth="1"/>
    <col min="42" max="42" width="4.5703125" style="15" hidden="1" customWidth="1"/>
    <col min="43" max="16384" width="8.85546875" style="15"/>
  </cols>
  <sheetData>
    <row r="1" spans="1:41" s="95" customFormat="1" ht="19.5" customHeight="1">
      <c r="A1" s="15" t="s">
        <v>347</v>
      </c>
      <c r="AK1" s="170" t="str">
        <f>+IF('申請書（様式１－１）'!H20="","",'申請書（様式１－１）'!H20)</f>
        <v/>
      </c>
    </row>
    <row r="2" spans="1:41" ht="18" customHeight="1">
      <c r="A2" s="334" t="s">
        <v>2</v>
      </c>
      <c r="B2" s="335"/>
      <c r="C2" s="336"/>
      <c r="D2" s="98"/>
      <c r="E2" s="99"/>
      <c r="F2" s="99"/>
      <c r="G2" s="99"/>
      <c r="H2" s="99"/>
      <c r="I2" s="100"/>
      <c r="L2" s="334" t="s">
        <v>414</v>
      </c>
      <c r="M2" s="335"/>
      <c r="N2" s="336"/>
      <c r="O2" s="358" t="str">
        <f>IF('申請書（様式１－１）'!BD2="","",'申請書（様式１－１）'!BD2)</f>
        <v/>
      </c>
      <c r="P2" s="359"/>
      <c r="Q2" s="359"/>
      <c r="R2" s="359"/>
      <c r="S2" s="359"/>
      <c r="T2" s="359"/>
      <c r="U2" s="360"/>
    </row>
    <row r="3" spans="1:41" ht="12" customHeight="1"/>
    <row r="4" spans="1:41" ht="18" customHeight="1">
      <c r="A4" s="337">
        <v>21</v>
      </c>
      <c r="B4" s="17"/>
      <c r="C4" s="341" t="s">
        <v>410</v>
      </c>
      <c r="D4" s="341"/>
      <c r="E4" s="341"/>
      <c r="F4" s="341"/>
      <c r="G4" s="341"/>
      <c r="H4" s="341"/>
      <c r="I4" s="341"/>
      <c r="J4" s="342"/>
      <c r="K4" s="334" t="s">
        <v>3</v>
      </c>
      <c r="L4" s="335"/>
      <c r="M4" s="335"/>
      <c r="N4" s="335"/>
      <c r="O4" s="335"/>
      <c r="P4" s="335"/>
      <c r="Q4" s="335"/>
      <c r="R4" s="336"/>
      <c r="S4" s="334" t="s">
        <v>4</v>
      </c>
      <c r="T4" s="335"/>
      <c r="U4" s="335"/>
      <c r="V4" s="335"/>
      <c r="W4" s="335"/>
      <c r="X4" s="335"/>
      <c r="Y4" s="335"/>
      <c r="Z4" s="336"/>
      <c r="AA4" s="351"/>
      <c r="AB4" s="352"/>
      <c r="AC4" s="352"/>
      <c r="AD4" s="352"/>
      <c r="AE4" s="352"/>
      <c r="AF4" s="352"/>
      <c r="AG4" s="352"/>
      <c r="AH4" s="352"/>
      <c r="AI4" s="352"/>
      <c r="AJ4" s="352"/>
      <c r="AK4" s="353"/>
    </row>
    <row r="5" spans="1:41" ht="18" customHeight="1">
      <c r="A5" s="338"/>
      <c r="B5" s="18"/>
      <c r="C5" s="343"/>
      <c r="D5" s="343"/>
      <c r="E5" s="343"/>
      <c r="F5" s="343"/>
      <c r="G5" s="343"/>
      <c r="H5" s="343"/>
      <c r="I5" s="343"/>
      <c r="J5" s="344"/>
      <c r="K5" s="194"/>
      <c r="L5" s="213" t="s">
        <v>463</v>
      </c>
      <c r="M5" s="195"/>
      <c r="N5" s="215" t="s">
        <v>464</v>
      </c>
      <c r="O5" s="194"/>
      <c r="P5" s="213" t="s">
        <v>463</v>
      </c>
      <c r="Q5" s="195"/>
      <c r="R5" s="215" t="s">
        <v>464</v>
      </c>
      <c r="S5" s="194"/>
      <c r="T5" s="213" t="s">
        <v>463</v>
      </c>
      <c r="U5" s="195"/>
      <c r="V5" s="215" t="s">
        <v>464</v>
      </c>
      <c r="W5" s="194"/>
      <c r="X5" s="213" t="s">
        <v>463</v>
      </c>
      <c r="Y5" s="195"/>
      <c r="Z5" s="215" t="s">
        <v>464</v>
      </c>
      <c r="AA5" s="354" t="s">
        <v>407</v>
      </c>
      <c r="AB5" s="355"/>
      <c r="AC5" s="355"/>
      <c r="AD5" s="355"/>
      <c r="AE5" s="355"/>
      <c r="AF5" s="355"/>
      <c r="AG5" s="355"/>
      <c r="AH5" s="355"/>
      <c r="AI5" s="355"/>
      <c r="AJ5" s="355"/>
      <c r="AK5" s="356"/>
    </row>
    <row r="6" spans="1:41" ht="18" customHeight="1">
      <c r="A6" s="19"/>
      <c r="B6" s="18"/>
      <c r="C6" s="343"/>
      <c r="D6" s="343"/>
      <c r="E6" s="343"/>
      <c r="F6" s="343"/>
      <c r="G6" s="343"/>
      <c r="H6" s="343"/>
      <c r="I6" s="343"/>
      <c r="J6" s="344"/>
      <c r="K6" s="196"/>
      <c r="L6" s="214" t="s">
        <v>463</v>
      </c>
      <c r="M6" s="197"/>
      <c r="N6" s="216" t="s">
        <v>465</v>
      </c>
      <c r="O6" s="196"/>
      <c r="P6" s="214" t="s">
        <v>463</v>
      </c>
      <c r="Q6" s="197"/>
      <c r="R6" s="216" t="s">
        <v>465</v>
      </c>
      <c r="S6" s="196"/>
      <c r="T6" s="214" t="s">
        <v>463</v>
      </c>
      <c r="U6" s="197"/>
      <c r="V6" s="216" t="s">
        <v>465</v>
      </c>
      <c r="W6" s="196"/>
      <c r="X6" s="214" t="s">
        <v>463</v>
      </c>
      <c r="Y6" s="197"/>
      <c r="Z6" s="216" t="s">
        <v>465</v>
      </c>
      <c r="AA6" s="354"/>
      <c r="AB6" s="355"/>
      <c r="AC6" s="355"/>
      <c r="AD6" s="355"/>
      <c r="AE6" s="355"/>
      <c r="AF6" s="355"/>
      <c r="AG6" s="355"/>
      <c r="AH6" s="355"/>
      <c r="AI6" s="355"/>
      <c r="AJ6" s="355"/>
      <c r="AK6" s="356"/>
    </row>
    <row r="7" spans="1:41" ht="18" customHeight="1">
      <c r="A7" s="339" t="s">
        <v>14</v>
      </c>
      <c r="B7" s="20"/>
      <c r="C7" s="345"/>
      <c r="D7" s="345"/>
      <c r="E7" s="345"/>
      <c r="F7" s="345"/>
      <c r="G7" s="345"/>
      <c r="H7" s="345"/>
      <c r="I7" s="345"/>
      <c r="J7" s="346"/>
      <c r="K7" s="347" t="s">
        <v>466</v>
      </c>
      <c r="L7" s="348"/>
      <c r="M7" s="348"/>
      <c r="N7" s="349"/>
      <c r="O7" s="347" t="s">
        <v>5</v>
      </c>
      <c r="P7" s="348"/>
      <c r="Q7" s="348"/>
      <c r="R7" s="349"/>
      <c r="S7" s="347" t="s">
        <v>5</v>
      </c>
      <c r="T7" s="348"/>
      <c r="U7" s="348"/>
      <c r="V7" s="349"/>
      <c r="W7" s="347" t="s">
        <v>5</v>
      </c>
      <c r="X7" s="348"/>
      <c r="Y7" s="348"/>
      <c r="Z7" s="349"/>
      <c r="AA7" s="347" t="s">
        <v>6</v>
      </c>
      <c r="AB7" s="348"/>
      <c r="AC7" s="348"/>
      <c r="AD7" s="348"/>
      <c r="AE7" s="348"/>
      <c r="AF7" s="348"/>
      <c r="AG7" s="348"/>
      <c r="AH7" s="348"/>
      <c r="AI7" s="348"/>
      <c r="AJ7" s="348"/>
      <c r="AK7" s="349"/>
      <c r="AO7" s="15" t="s">
        <v>368</v>
      </c>
    </row>
    <row r="8" spans="1:41" ht="22.9" customHeight="1">
      <c r="A8" s="339"/>
      <c r="B8" s="328" t="str">
        <f>IFERROR(VLOOKUP(SMALL('営業品目一覧（様式２）'!$I$4:$I$167,1),'営業品目一覧（様式２）'!$I$4:$J$167,2),"")</f>
        <v/>
      </c>
      <c r="C8" s="329"/>
      <c r="D8" s="330"/>
      <c r="E8" s="331" t="str">
        <f>+IF(B8="","",VLOOKUP(B8,'営業品目一覧（様式２）'!$C$4:$D$166,2,0))</f>
        <v/>
      </c>
      <c r="F8" s="331"/>
      <c r="G8" s="331"/>
      <c r="H8" s="331"/>
      <c r="I8" s="331"/>
      <c r="J8" s="332"/>
      <c r="K8" s="333"/>
      <c r="L8" s="333"/>
      <c r="M8" s="333"/>
      <c r="N8" s="333"/>
      <c r="O8" s="333"/>
      <c r="P8" s="333"/>
      <c r="Q8" s="333"/>
      <c r="R8" s="333"/>
      <c r="S8" s="333"/>
      <c r="T8" s="333"/>
      <c r="U8" s="333"/>
      <c r="V8" s="333"/>
      <c r="W8" s="333"/>
      <c r="X8" s="333"/>
      <c r="Y8" s="333"/>
      <c r="Z8" s="333"/>
      <c r="AA8" s="325" t="str">
        <f>IF(COUNT(K8:Z8)=0,"",ROUND(SUM(K8:Z8)/2,0))</f>
        <v/>
      </c>
      <c r="AB8" s="326"/>
      <c r="AC8" s="326"/>
      <c r="AD8" s="326"/>
      <c r="AE8" s="326"/>
      <c r="AF8" s="326"/>
      <c r="AG8" s="326"/>
      <c r="AH8" s="326"/>
      <c r="AI8" s="326"/>
      <c r="AJ8" s="326"/>
      <c r="AK8" s="327"/>
      <c r="AO8" s="15" t="s">
        <v>375</v>
      </c>
    </row>
    <row r="9" spans="1:41" ht="22.9" customHeight="1">
      <c r="A9" s="339"/>
      <c r="B9" s="328" t="str">
        <f>IFERROR(VLOOKUP(SMALL('営業品目一覧（様式２）'!$I$4:$I$167,2),'営業品目一覧（様式２）'!$I$4:$J$167,2),"")</f>
        <v/>
      </c>
      <c r="C9" s="329"/>
      <c r="D9" s="330"/>
      <c r="E9" s="331" t="str">
        <f>+IF(B9="","",VLOOKUP(B9,'営業品目一覧（様式２）'!$C$4:$D$166,2,0))</f>
        <v/>
      </c>
      <c r="F9" s="331"/>
      <c r="G9" s="331"/>
      <c r="H9" s="331"/>
      <c r="I9" s="331"/>
      <c r="J9" s="332"/>
      <c r="K9" s="333"/>
      <c r="L9" s="333"/>
      <c r="M9" s="333"/>
      <c r="N9" s="333"/>
      <c r="O9" s="333"/>
      <c r="P9" s="333"/>
      <c r="Q9" s="333"/>
      <c r="R9" s="333"/>
      <c r="S9" s="333"/>
      <c r="T9" s="333"/>
      <c r="U9" s="333"/>
      <c r="V9" s="333"/>
      <c r="W9" s="333"/>
      <c r="X9" s="333"/>
      <c r="Y9" s="333"/>
      <c r="Z9" s="333"/>
      <c r="AA9" s="325" t="str">
        <f>IF(COUNT(K9:Z9)=0,"",ROUND(SUM(K9:Z9)/2,0))</f>
        <v/>
      </c>
      <c r="AB9" s="326"/>
      <c r="AC9" s="326"/>
      <c r="AD9" s="326"/>
      <c r="AE9" s="326"/>
      <c r="AF9" s="326"/>
      <c r="AG9" s="326"/>
      <c r="AH9" s="326"/>
      <c r="AI9" s="326"/>
      <c r="AJ9" s="326"/>
      <c r="AK9" s="327"/>
      <c r="AM9" s="113"/>
      <c r="AO9" s="15" t="s">
        <v>376</v>
      </c>
    </row>
    <row r="10" spans="1:41" ht="22.9" customHeight="1">
      <c r="A10" s="339"/>
      <c r="B10" s="328" t="str">
        <f>IFERROR(VLOOKUP(SMALL('営業品目一覧（様式２）'!$I$4:$I$167,3),'営業品目一覧（様式２）'!$I$4:$J$167,2),"")</f>
        <v/>
      </c>
      <c r="C10" s="329"/>
      <c r="D10" s="330"/>
      <c r="E10" s="331" t="str">
        <f>+IF(B10="","",VLOOKUP(B10,'営業品目一覧（様式２）'!$C$4:$D$166,2,0))</f>
        <v/>
      </c>
      <c r="F10" s="331"/>
      <c r="G10" s="331"/>
      <c r="H10" s="331"/>
      <c r="I10" s="331"/>
      <c r="J10" s="332"/>
      <c r="K10" s="333"/>
      <c r="L10" s="333"/>
      <c r="M10" s="333"/>
      <c r="N10" s="333"/>
      <c r="O10" s="333"/>
      <c r="P10" s="333"/>
      <c r="Q10" s="333"/>
      <c r="R10" s="333"/>
      <c r="S10" s="333"/>
      <c r="T10" s="333"/>
      <c r="U10" s="333"/>
      <c r="V10" s="333"/>
      <c r="W10" s="333"/>
      <c r="X10" s="333"/>
      <c r="Y10" s="333"/>
      <c r="Z10" s="333"/>
      <c r="AA10" s="325" t="str">
        <f>IF(COUNT(K10:Z10)=0,"",ROUND(SUM(K10:Z10)/2,0))</f>
        <v/>
      </c>
      <c r="AB10" s="326"/>
      <c r="AC10" s="326"/>
      <c r="AD10" s="326"/>
      <c r="AE10" s="326"/>
      <c r="AF10" s="326"/>
      <c r="AG10" s="326"/>
      <c r="AH10" s="326"/>
      <c r="AI10" s="326"/>
      <c r="AJ10" s="326"/>
      <c r="AK10" s="327"/>
      <c r="AM10" s="113"/>
      <c r="AO10" s="15" t="s">
        <v>369</v>
      </c>
    </row>
    <row r="11" spans="1:41" ht="22.9" customHeight="1">
      <c r="A11" s="339"/>
      <c r="B11" s="328" t="str">
        <f>IFERROR(VLOOKUP(SMALL('営業品目一覧（様式２）'!$I$4:$I$167,4),'営業品目一覧（様式２）'!$I$4:$J$167,2),"")</f>
        <v/>
      </c>
      <c r="C11" s="329"/>
      <c r="D11" s="330"/>
      <c r="E11" s="331" t="str">
        <f>+IF(B11="","",VLOOKUP(B11,'営業品目一覧（様式２）'!$C$4:$D$166,2,0))</f>
        <v/>
      </c>
      <c r="F11" s="331"/>
      <c r="G11" s="331"/>
      <c r="H11" s="331"/>
      <c r="I11" s="331"/>
      <c r="J11" s="332"/>
      <c r="K11" s="333"/>
      <c r="L11" s="333"/>
      <c r="M11" s="333"/>
      <c r="N11" s="333"/>
      <c r="O11" s="333"/>
      <c r="P11" s="333"/>
      <c r="Q11" s="333"/>
      <c r="R11" s="333"/>
      <c r="S11" s="333"/>
      <c r="T11" s="333"/>
      <c r="U11" s="333"/>
      <c r="V11" s="333"/>
      <c r="W11" s="333"/>
      <c r="X11" s="333"/>
      <c r="Y11" s="333"/>
      <c r="Z11" s="333"/>
      <c r="AA11" s="325" t="str">
        <f t="shared" ref="AA11:AA25" si="0">IF(COUNT(K11:Z11)=0,"",ROUND(SUM(K11:Z11)/2,0))</f>
        <v/>
      </c>
      <c r="AB11" s="326"/>
      <c r="AC11" s="326"/>
      <c r="AD11" s="326"/>
      <c r="AE11" s="326"/>
      <c r="AF11" s="326"/>
      <c r="AG11" s="326"/>
      <c r="AH11" s="326"/>
      <c r="AI11" s="326"/>
      <c r="AJ11" s="326"/>
      <c r="AK11" s="327"/>
      <c r="AM11" s="113"/>
      <c r="AO11" s="15" t="s">
        <v>370</v>
      </c>
    </row>
    <row r="12" spans="1:41" ht="22.9" customHeight="1">
      <c r="A12" s="339"/>
      <c r="B12" s="328" t="str">
        <f>IFERROR(VLOOKUP(SMALL('営業品目一覧（様式２）'!$I$4:$I$167,5),'営業品目一覧（様式２）'!$I$4:$J$167,2),"")</f>
        <v/>
      </c>
      <c r="C12" s="329"/>
      <c r="D12" s="330"/>
      <c r="E12" s="331" t="str">
        <f>+IF(B12="","",VLOOKUP(B12,'営業品目一覧（様式２）'!$C$4:$D$166,2,0))</f>
        <v/>
      </c>
      <c r="F12" s="331"/>
      <c r="G12" s="331"/>
      <c r="H12" s="331"/>
      <c r="I12" s="331"/>
      <c r="J12" s="332"/>
      <c r="K12" s="333"/>
      <c r="L12" s="333"/>
      <c r="M12" s="333"/>
      <c r="N12" s="333"/>
      <c r="O12" s="333"/>
      <c r="P12" s="333"/>
      <c r="Q12" s="333"/>
      <c r="R12" s="333"/>
      <c r="S12" s="333"/>
      <c r="T12" s="333"/>
      <c r="U12" s="333"/>
      <c r="V12" s="333"/>
      <c r="W12" s="333"/>
      <c r="X12" s="333"/>
      <c r="Y12" s="333"/>
      <c r="Z12" s="333"/>
      <c r="AA12" s="325" t="str">
        <f>IF(COUNT(K12:Z12)=0,"",ROUND(SUM(K12:Z12)/2,0))</f>
        <v/>
      </c>
      <c r="AB12" s="326"/>
      <c r="AC12" s="326"/>
      <c r="AD12" s="326"/>
      <c r="AE12" s="326"/>
      <c r="AF12" s="326"/>
      <c r="AG12" s="326"/>
      <c r="AH12" s="326"/>
      <c r="AI12" s="326"/>
      <c r="AJ12" s="326"/>
      <c r="AK12" s="327"/>
      <c r="AM12" s="113"/>
      <c r="AO12" s="15" t="s">
        <v>371</v>
      </c>
    </row>
    <row r="13" spans="1:41" ht="22.9" customHeight="1">
      <c r="A13" s="339"/>
      <c r="B13" s="328" t="str">
        <f>IFERROR(VLOOKUP(SMALL('営業品目一覧（様式２）'!$I$4:$I$167,6),'営業品目一覧（様式２）'!$I$4:$J$167,2),"")</f>
        <v/>
      </c>
      <c r="C13" s="329"/>
      <c r="D13" s="330"/>
      <c r="E13" s="331" t="str">
        <f>+IF(B13="","",VLOOKUP(B13,'営業品目一覧（様式２）'!$C$4:$D$166,2,0))</f>
        <v/>
      </c>
      <c r="F13" s="331"/>
      <c r="G13" s="331"/>
      <c r="H13" s="331"/>
      <c r="I13" s="331"/>
      <c r="J13" s="332"/>
      <c r="K13" s="333"/>
      <c r="L13" s="333"/>
      <c r="M13" s="333"/>
      <c r="N13" s="333"/>
      <c r="O13" s="333"/>
      <c r="P13" s="333"/>
      <c r="Q13" s="333"/>
      <c r="R13" s="333"/>
      <c r="S13" s="333"/>
      <c r="T13" s="333"/>
      <c r="U13" s="333"/>
      <c r="V13" s="333"/>
      <c r="W13" s="333"/>
      <c r="X13" s="333"/>
      <c r="Y13" s="333"/>
      <c r="Z13" s="333"/>
      <c r="AA13" s="325" t="str">
        <f t="shared" si="0"/>
        <v/>
      </c>
      <c r="AB13" s="326"/>
      <c r="AC13" s="326"/>
      <c r="AD13" s="326"/>
      <c r="AE13" s="326"/>
      <c r="AF13" s="326"/>
      <c r="AG13" s="326"/>
      <c r="AH13" s="326"/>
      <c r="AI13" s="326"/>
      <c r="AJ13" s="326"/>
      <c r="AK13" s="327"/>
      <c r="AM13" s="113"/>
      <c r="AO13" s="15" t="s">
        <v>372</v>
      </c>
    </row>
    <row r="14" spans="1:41" ht="22.9" customHeight="1">
      <c r="A14" s="339"/>
      <c r="B14" s="328" t="str">
        <f>IFERROR(VLOOKUP(SMALL('営業品目一覧（様式２）'!$I$4:$I$167,7),'営業品目一覧（様式２）'!$I$4:$J$167,2),"")</f>
        <v/>
      </c>
      <c r="C14" s="329"/>
      <c r="D14" s="330"/>
      <c r="E14" s="331" t="str">
        <f>+IF(B14="","",VLOOKUP(B14,'営業品目一覧（様式２）'!$C$4:$D$166,2,0))</f>
        <v/>
      </c>
      <c r="F14" s="331"/>
      <c r="G14" s="331"/>
      <c r="H14" s="331"/>
      <c r="I14" s="331"/>
      <c r="J14" s="332"/>
      <c r="K14" s="333"/>
      <c r="L14" s="333"/>
      <c r="M14" s="333"/>
      <c r="N14" s="333"/>
      <c r="O14" s="333"/>
      <c r="P14" s="333"/>
      <c r="Q14" s="333"/>
      <c r="R14" s="333"/>
      <c r="S14" s="333"/>
      <c r="T14" s="333"/>
      <c r="U14" s="333"/>
      <c r="V14" s="333"/>
      <c r="W14" s="333"/>
      <c r="X14" s="333"/>
      <c r="Y14" s="333"/>
      <c r="Z14" s="333"/>
      <c r="AA14" s="325" t="str">
        <f t="shared" si="0"/>
        <v/>
      </c>
      <c r="AB14" s="326"/>
      <c r="AC14" s="326"/>
      <c r="AD14" s="326"/>
      <c r="AE14" s="326"/>
      <c r="AF14" s="326"/>
      <c r="AG14" s="326"/>
      <c r="AH14" s="326"/>
      <c r="AI14" s="326"/>
      <c r="AJ14" s="326"/>
      <c r="AK14" s="327"/>
      <c r="AM14" s="113"/>
      <c r="AO14" s="15" t="s">
        <v>373</v>
      </c>
    </row>
    <row r="15" spans="1:41" ht="22.9" customHeight="1">
      <c r="A15" s="339"/>
      <c r="B15" s="328" t="str">
        <f>IFERROR(VLOOKUP(SMALL('営業品目一覧（様式２）'!$I$4:$I$167,8),'営業品目一覧（様式２）'!$I$4:$J$167,2),"")</f>
        <v/>
      </c>
      <c r="C15" s="329"/>
      <c r="D15" s="330"/>
      <c r="E15" s="331" t="str">
        <f>+IF(B15="","",VLOOKUP(B15,'営業品目一覧（様式２）'!$C$4:$D$166,2,0))</f>
        <v/>
      </c>
      <c r="F15" s="331"/>
      <c r="G15" s="331"/>
      <c r="H15" s="331"/>
      <c r="I15" s="331"/>
      <c r="J15" s="332"/>
      <c r="K15" s="333"/>
      <c r="L15" s="333"/>
      <c r="M15" s="333"/>
      <c r="N15" s="333"/>
      <c r="O15" s="333"/>
      <c r="P15" s="333"/>
      <c r="Q15" s="333"/>
      <c r="R15" s="333"/>
      <c r="S15" s="333"/>
      <c r="T15" s="333"/>
      <c r="U15" s="333"/>
      <c r="V15" s="333"/>
      <c r="W15" s="333"/>
      <c r="X15" s="333"/>
      <c r="Y15" s="333"/>
      <c r="Z15" s="333"/>
      <c r="AA15" s="325" t="str">
        <f t="shared" si="0"/>
        <v/>
      </c>
      <c r="AB15" s="326"/>
      <c r="AC15" s="326"/>
      <c r="AD15" s="326"/>
      <c r="AE15" s="326"/>
      <c r="AF15" s="326"/>
      <c r="AG15" s="326"/>
      <c r="AH15" s="326"/>
      <c r="AI15" s="326"/>
      <c r="AJ15" s="326"/>
      <c r="AK15" s="327"/>
      <c r="AM15" s="113"/>
      <c r="AO15" s="15" t="s">
        <v>374</v>
      </c>
    </row>
    <row r="16" spans="1:41" ht="22.9" customHeight="1">
      <c r="A16" s="339"/>
      <c r="B16" s="328" t="str">
        <f>IFERROR(VLOOKUP(SMALL('営業品目一覧（様式２）'!$I$4:$I$167,9),'営業品目一覧（様式２）'!$I$4:$J$167,2),"")</f>
        <v/>
      </c>
      <c r="C16" s="329"/>
      <c r="D16" s="330"/>
      <c r="E16" s="331" t="str">
        <f>+IF(B16="","",VLOOKUP(B16,'営業品目一覧（様式２）'!$C$4:$D$166,2,0))</f>
        <v/>
      </c>
      <c r="F16" s="331"/>
      <c r="G16" s="331"/>
      <c r="H16" s="331"/>
      <c r="I16" s="331"/>
      <c r="J16" s="332"/>
      <c r="K16" s="333"/>
      <c r="L16" s="333"/>
      <c r="M16" s="333"/>
      <c r="N16" s="333"/>
      <c r="O16" s="333"/>
      <c r="P16" s="333"/>
      <c r="Q16" s="333"/>
      <c r="R16" s="333"/>
      <c r="S16" s="333"/>
      <c r="T16" s="333"/>
      <c r="U16" s="333"/>
      <c r="V16" s="333"/>
      <c r="W16" s="333"/>
      <c r="X16" s="333"/>
      <c r="Y16" s="333"/>
      <c r="Z16" s="333"/>
      <c r="AA16" s="325" t="str">
        <f t="shared" si="0"/>
        <v/>
      </c>
      <c r="AB16" s="326"/>
      <c r="AC16" s="326"/>
      <c r="AD16" s="326"/>
      <c r="AE16" s="326"/>
      <c r="AF16" s="326"/>
      <c r="AG16" s="326"/>
      <c r="AH16" s="326"/>
      <c r="AI16" s="326"/>
      <c r="AJ16" s="326"/>
      <c r="AK16" s="327"/>
      <c r="AM16" s="113"/>
      <c r="AO16" s="15" t="s">
        <v>377</v>
      </c>
    </row>
    <row r="17" spans="1:41" ht="22.9" customHeight="1">
      <c r="A17" s="339"/>
      <c r="B17" s="328" t="str">
        <f>IFERROR(VLOOKUP(SMALL('営業品目一覧（様式２）'!$I$4:$I$167,10),'営業品目一覧（様式２）'!$I$4:$J$167,2),"")</f>
        <v/>
      </c>
      <c r="C17" s="329"/>
      <c r="D17" s="330"/>
      <c r="E17" s="331" t="str">
        <f>+IF(B17="","",VLOOKUP(B17,'営業品目一覧（様式２）'!$C$4:$D$166,2,0))</f>
        <v/>
      </c>
      <c r="F17" s="331"/>
      <c r="G17" s="331"/>
      <c r="H17" s="331"/>
      <c r="I17" s="331"/>
      <c r="J17" s="332"/>
      <c r="K17" s="333"/>
      <c r="L17" s="333"/>
      <c r="M17" s="333"/>
      <c r="N17" s="333"/>
      <c r="O17" s="333"/>
      <c r="P17" s="333"/>
      <c r="Q17" s="333"/>
      <c r="R17" s="333"/>
      <c r="S17" s="333"/>
      <c r="T17" s="333"/>
      <c r="U17" s="333"/>
      <c r="V17" s="333"/>
      <c r="W17" s="333"/>
      <c r="X17" s="333"/>
      <c r="Y17" s="333"/>
      <c r="Z17" s="333"/>
      <c r="AA17" s="325" t="str">
        <f t="shared" si="0"/>
        <v/>
      </c>
      <c r="AB17" s="326"/>
      <c r="AC17" s="326"/>
      <c r="AD17" s="326"/>
      <c r="AE17" s="326"/>
      <c r="AF17" s="326"/>
      <c r="AG17" s="326"/>
      <c r="AH17" s="326"/>
      <c r="AI17" s="326"/>
      <c r="AJ17" s="326"/>
      <c r="AK17" s="327"/>
      <c r="AM17" s="113"/>
      <c r="AO17" s="15" t="s">
        <v>378</v>
      </c>
    </row>
    <row r="18" spans="1:41" ht="22.9" customHeight="1">
      <c r="A18" s="339"/>
      <c r="B18" s="328" t="str">
        <f>IFERROR(VLOOKUP(SMALL('営業品目一覧（様式２）'!$I$4:$I$167,11),'営業品目一覧（様式２）'!$I$4:$J$167,2),"")</f>
        <v/>
      </c>
      <c r="C18" s="329"/>
      <c r="D18" s="330"/>
      <c r="E18" s="331" t="str">
        <f>+IF(B18="","",VLOOKUP(B18,'営業品目一覧（様式２）'!$C$4:$D$166,2,0))</f>
        <v/>
      </c>
      <c r="F18" s="331"/>
      <c r="G18" s="331"/>
      <c r="H18" s="331"/>
      <c r="I18" s="331"/>
      <c r="J18" s="332"/>
      <c r="K18" s="333"/>
      <c r="L18" s="333"/>
      <c r="M18" s="333"/>
      <c r="N18" s="333"/>
      <c r="O18" s="333"/>
      <c r="P18" s="333"/>
      <c r="Q18" s="333"/>
      <c r="R18" s="333"/>
      <c r="S18" s="333"/>
      <c r="T18" s="333"/>
      <c r="U18" s="333"/>
      <c r="V18" s="333"/>
      <c r="W18" s="333"/>
      <c r="X18" s="333"/>
      <c r="Y18" s="333"/>
      <c r="Z18" s="333"/>
      <c r="AA18" s="325" t="str">
        <f t="shared" si="0"/>
        <v/>
      </c>
      <c r="AB18" s="326"/>
      <c r="AC18" s="326"/>
      <c r="AD18" s="326"/>
      <c r="AE18" s="326"/>
      <c r="AF18" s="326"/>
      <c r="AG18" s="326"/>
      <c r="AH18" s="326"/>
      <c r="AI18" s="326"/>
      <c r="AJ18" s="326"/>
      <c r="AK18" s="327"/>
      <c r="AM18" s="113"/>
      <c r="AO18" s="15" t="s">
        <v>379</v>
      </c>
    </row>
    <row r="19" spans="1:41" ht="22.9" customHeight="1">
      <c r="A19" s="339"/>
      <c r="B19" s="328" t="str">
        <f>IFERROR(VLOOKUP(SMALL('営業品目一覧（様式２）'!$I$4:$I$167,12),'営業品目一覧（様式２）'!$I$4:$J$167,2),"")</f>
        <v/>
      </c>
      <c r="C19" s="329"/>
      <c r="D19" s="330"/>
      <c r="E19" s="331" t="str">
        <f>+IF(B19="","",VLOOKUP(B19,'営業品目一覧（様式２）'!$C$4:$D$166,2,0))</f>
        <v/>
      </c>
      <c r="F19" s="331"/>
      <c r="G19" s="331"/>
      <c r="H19" s="331"/>
      <c r="I19" s="331"/>
      <c r="J19" s="332"/>
      <c r="K19" s="333"/>
      <c r="L19" s="333"/>
      <c r="M19" s="333"/>
      <c r="N19" s="333"/>
      <c r="O19" s="333"/>
      <c r="P19" s="333"/>
      <c r="Q19" s="333"/>
      <c r="R19" s="333"/>
      <c r="S19" s="333"/>
      <c r="T19" s="333"/>
      <c r="U19" s="333"/>
      <c r="V19" s="333"/>
      <c r="W19" s="333"/>
      <c r="X19" s="333"/>
      <c r="Y19" s="333"/>
      <c r="Z19" s="333"/>
      <c r="AA19" s="325" t="str">
        <f t="shared" si="0"/>
        <v/>
      </c>
      <c r="AB19" s="326"/>
      <c r="AC19" s="326"/>
      <c r="AD19" s="326"/>
      <c r="AE19" s="326"/>
      <c r="AF19" s="326"/>
      <c r="AG19" s="326"/>
      <c r="AH19" s="326"/>
      <c r="AI19" s="326"/>
      <c r="AJ19" s="326"/>
      <c r="AK19" s="327"/>
      <c r="AM19" s="113"/>
      <c r="AO19" s="15" t="s">
        <v>380</v>
      </c>
    </row>
    <row r="20" spans="1:41" ht="22.9" customHeight="1">
      <c r="A20" s="339"/>
      <c r="B20" s="328" t="str">
        <f>IFERROR(VLOOKUP(SMALL('営業品目一覧（様式２）'!$I$4:$I$167,13),'営業品目一覧（様式２）'!$I$4:$J$167,2),"")</f>
        <v/>
      </c>
      <c r="C20" s="329"/>
      <c r="D20" s="330"/>
      <c r="E20" s="331" t="str">
        <f>+IF(B20="","",VLOOKUP(B20,'営業品目一覧（様式２）'!$C$4:$D$166,2,0))</f>
        <v/>
      </c>
      <c r="F20" s="331"/>
      <c r="G20" s="331"/>
      <c r="H20" s="331"/>
      <c r="I20" s="331"/>
      <c r="J20" s="332"/>
      <c r="K20" s="333"/>
      <c r="L20" s="333"/>
      <c r="M20" s="333"/>
      <c r="N20" s="333"/>
      <c r="O20" s="333"/>
      <c r="P20" s="333"/>
      <c r="Q20" s="333"/>
      <c r="R20" s="333"/>
      <c r="S20" s="333"/>
      <c r="T20" s="333"/>
      <c r="U20" s="333"/>
      <c r="V20" s="333"/>
      <c r="W20" s="333"/>
      <c r="X20" s="333"/>
      <c r="Y20" s="333"/>
      <c r="Z20" s="333"/>
      <c r="AA20" s="325" t="str">
        <f t="shared" si="0"/>
        <v/>
      </c>
      <c r="AB20" s="326"/>
      <c r="AC20" s="326"/>
      <c r="AD20" s="326"/>
      <c r="AE20" s="326"/>
      <c r="AF20" s="326"/>
      <c r="AG20" s="326"/>
      <c r="AH20" s="326"/>
      <c r="AI20" s="326"/>
      <c r="AJ20" s="326"/>
      <c r="AK20" s="327"/>
      <c r="AM20" s="113"/>
      <c r="AO20" s="15" t="s">
        <v>381</v>
      </c>
    </row>
    <row r="21" spans="1:41" ht="22.9" customHeight="1">
      <c r="A21" s="339"/>
      <c r="B21" s="328" t="str">
        <f>IFERROR(VLOOKUP(SMALL('営業品目一覧（様式２）'!$I$4:$I$167,14),'営業品目一覧（様式２）'!$I$4:$J$167,2),"")</f>
        <v/>
      </c>
      <c r="C21" s="329"/>
      <c r="D21" s="330"/>
      <c r="E21" s="331" t="str">
        <f>+IF(B21="","",VLOOKUP(B21,'営業品目一覧（様式２）'!$C$4:$D$166,2,0))</f>
        <v/>
      </c>
      <c r="F21" s="331"/>
      <c r="G21" s="331"/>
      <c r="H21" s="331"/>
      <c r="I21" s="331"/>
      <c r="J21" s="332"/>
      <c r="K21" s="333"/>
      <c r="L21" s="333"/>
      <c r="M21" s="333"/>
      <c r="N21" s="333"/>
      <c r="O21" s="333"/>
      <c r="P21" s="333"/>
      <c r="Q21" s="333"/>
      <c r="R21" s="333"/>
      <c r="S21" s="333"/>
      <c r="T21" s="333"/>
      <c r="U21" s="333"/>
      <c r="V21" s="333"/>
      <c r="W21" s="333"/>
      <c r="X21" s="333"/>
      <c r="Y21" s="333"/>
      <c r="Z21" s="333"/>
      <c r="AA21" s="325" t="str">
        <f t="shared" si="0"/>
        <v/>
      </c>
      <c r="AB21" s="326"/>
      <c r="AC21" s="326"/>
      <c r="AD21" s="326"/>
      <c r="AE21" s="326"/>
      <c r="AF21" s="326"/>
      <c r="AG21" s="326"/>
      <c r="AH21" s="326"/>
      <c r="AI21" s="326"/>
      <c r="AJ21" s="326"/>
      <c r="AK21" s="327"/>
      <c r="AM21" s="113"/>
      <c r="AO21" s="15" t="s">
        <v>382</v>
      </c>
    </row>
    <row r="22" spans="1:41" ht="22.9" customHeight="1">
      <c r="A22" s="339"/>
      <c r="B22" s="328" t="str">
        <f>IFERROR(VLOOKUP(SMALL('営業品目一覧（様式２）'!$I$4:$I$167,15),'営業品目一覧（様式２）'!$I$4:$J$167,2),"")</f>
        <v/>
      </c>
      <c r="C22" s="329"/>
      <c r="D22" s="330"/>
      <c r="E22" s="331" t="str">
        <f>+IF(B22="","",VLOOKUP(B22,'営業品目一覧（様式２）'!$C$4:$D$166,2,0))</f>
        <v/>
      </c>
      <c r="F22" s="331"/>
      <c r="G22" s="331"/>
      <c r="H22" s="331"/>
      <c r="I22" s="331"/>
      <c r="J22" s="332"/>
      <c r="K22" s="333"/>
      <c r="L22" s="333"/>
      <c r="M22" s="333"/>
      <c r="N22" s="333"/>
      <c r="O22" s="333"/>
      <c r="P22" s="333"/>
      <c r="Q22" s="333"/>
      <c r="R22" s="333"/>
      <c r="S22" s="333"/>
      <c r="T22" s="333"/>
      <c r="U22" s="333"/>
      <c r="V22" s="333"/>
      <c r="W22" s="333"/>
      <c r="X22" s="333"/>
      <c r="Y22" s="333"/>
      <c r="Z22" s="333"/>
      <c r="AA22" s="325" t="str">
        <f t="shared" si="0"/>
        <v/>
      </c>
      <c r="AB22" s="326"/>
      <c r="AC22" s="326"/>
      <c r="AD22" s="326"/>
      <c r="AE22" s="326"/>
      <c r="AF22" s="326"/>
      <c r="AG22" s="326"/>
      <c r="AH22" s="326"/>
      <c r="AI22" s="326"/>
      <c r="AJ22" s="326"/>
      <c r="AK22" s="327"/>
      <c r="AM22" s="113"/>
      <c r="AO22" s="15" t="s">
        <v>383</v>
      </c>
    </row>
    <row r="23" spans="1:41" ht="22.9" customHeight="1">
      <c r="A23" s="339"/>
      <c r="B23" s="328" t="str">
        <f>IFERROR(VLOOKUP(SMALL('営業品目一覧（様式２）'!$I$4:$I$167,16),'営業品目一覧（様式２）'!$I$4:$J$167,2),"")</f>
        <v/>
      </c>
      <c r="C23" s="329"/>
      <c r="D23" s="330"/>
      <c r="E23" s="331" t="str">
        <f>+IF(B23="","",VLOOKUP(B23,'営業品目一覧（様式２）'!$C$4:$D$166,2,0))</f>
        <v/>
      </c>
      <c r="F23" s="331"/>
      <c r="G23" s="331"/>
      <c r="H23" s="331"/>
      <c r="I23" s="331"/>
      <c r="J23" s="332"/>
      <c r="K23" s="333"/>
      <c r="L23" s="333"/>
      <c r="M23" s="333"/>
      <c r="N23" s="333"/>
      <c r="O23" s="333"/>
      <c r="P23" s="333"/>
      <c r="Q23" s="333"/>
      <c r="R23" s="333"/>
      <c r="S23" s="333"/>
      <c r="T23" s="333"/>
      <c r="U23" s="333"/>
      <c r="V23" s="333"/>
      <c r="W23" s="333"/>
      <c r="X23" s="333"/>
      <c r="Y23" s="333"/>
      <c r="Z23" s="333"/>
      <c r="AA23" s="325" t="str">
        <f t="shared" si="0"/>
        <v/>
      </c>
      <c r="AB23" s="326"/>
      <c r="AC23" s="326"/>
      <c r="AD23" s="326"/>
      <c r="AE23" s="326"/>
      <c r="AF23" s="326"/>
      <c r="AG23" s="326"/>
      <c r="AH23" s="326"/>
      <c r="AI23" s="326"/>
      <c r="AJ23" s="326"/>
      <c r="AK23" s="327"/>
      <c r="AM23" s="113"/>
      <c r="AO23" s="15" t="s">
        <v>384</v>
      </c>
    </row>
    <row r="24" spans="1:41" ht="22.9" customHeight="1">
      <c r="A24" s="339"/>
      <c r="B24" s="328" t="str">
        <f>IFERROR(VLOOKUP(SMALL('営業品目一覧（様式２）'!$I$4:$I$167,17),'営業品目一覧（様式２）'!$I$4:$J$167,2),"")</f>
        <v/>
      </c>
      <c r="C24" s="329"/>
      <c r="D24" s="330"/>
      <c r="E24" s="331" t="str">
        <f>+IF(B24="","",VLOOKUP(B24,'営業品目一覧（様式２）'!$C$4:$D$166,2,0))</f>
        <v/>
      </c>
      <c r="F24" s="331"/>
      <c r="G24" s="331"/>
      <c r="H24" s="331"/>
      <c r="I24" s="331"/>
      <c r="J24" s="332"/>
      <c r="K24" s="333"/>
      <c r="L24" s="333"/>
      <c r="M24" s="333"/>
      <c r="N24" s="333"/>
      <c r="O24" s="333"/>
      <c r="P24" s="333"/>
      <c r="Q24" s="333"/>
      <c r="R24" s="333"/>
      <c r="S24" s="333"/>
      <c r="T24" s="333"/>
      <c r="U24" s="333"/>
      <c r="V24" s="333"/>
      <c r="W24" s="333"/>
      <c r="X24" s="333"/>
      <c r="Y24" s="333"/>
      <c r="Z24" s="333"/>
      <c r="AA24" s="325" t="str">
        <f t="shared" si="0"/>
        <v/>
      </c>
      <c r="AB24" s="326"/>
      <c r="AC24" s="326"/>
      <c r="AD24" s="326"/>
      <c r="AE24" s="326"/>
      <c r="AF24" s="326"/>
      <c r="AG24" s="326"/>
      <c r="AH24" s="326"/>
      <c r="AI24" s="326"/>
      <c r="AJ24" s="326"/>
      <c r="AK24" s="327"/>
      <c r="AM24" s="113"/>
      <c r="AO24" s="15" t="s">
        <v>385</v>
      </c>
    </row>
    <row r="25" spans="1:41" ht="22.9" customHeight="1">
      <c r="A25" s="339"/>
      <c r="B25" s="328" t="str">
        <f>IFERROR(VLOOKUP(SMALL('営業品目一覧（様式２）'!$I$4:$I$167,18),'営業品目一覧（様式２）'!$I$4:$J$167,2),"")</f>
        <v/>
      </c>
      <c r="C25" s="329"/>
      <c r="D25" s="330"/>
      <c r="E25" s="331" t="str">
        <f>+IF(B25="","",VLOOKUP(B25,'営業品目一覧（様式２）'!$C$4:$D$166,2,0))</f>
        <v/>
      </c>
      <c r="F25" s="331"/>
      <c r="G25" s="331"/>
      <c r="H25" s="331"/>
      <c r="I25" s="331"/>
      <c r="J25" s="332"/>
      <c r="K25" s="333"/>
      <c r="L25" s="333"/>
      <c r="M25" s="333"/>
      <c r="N25" s="333"/>
      <c r="O25" s="333"/>
      <c r="P25" s="333"/>
      <c r="Q25" s="333"/>
      <c r="R25" s="333"/>
      <c r="S25" s="333"/>
      <c r="T25" s="333"/>
      <c r="U25" s="333"/>
      <c r="V25" s="333"/>
      <c r="W25" s="333"/>
      <c r="X25" s="333"/>
      <c r="Y25" s="333"/>
      <c r="Z25" s="333"/>
      <c r="AA25" s="325" t="str">
        <f t="shared" si="0"/>
        <v/>
      </c>
      <c r="AB25" s="326"/>
      <c r="AC25" s="326"/>
      <c r="AD25" s="326"/>
      <c r="AE25" s="326"/>
      <c r="AF25" s="326"/>
      <c r="AG25" s="326"/>
      <c r="AH25" s="326"/>
      <c r="AI25" s="326"/>
      <c r="AJ25" s="326"/>
      <c r="AK25" s="327"/>
      <c r="AM25" s="113"/>
      <c r="AO25" s="15" t="s">
        <v>386</v>
      </c>
    </row>
    <row r="26" spans="1:41" ht="22.9" customHeight="1">
      <c r="A26" s="339"/>
      <c r="B26" s="362" t="s">
        <v>406</v>
      </c>
      <c r="C26" s="363"/>
      <c r="D26" s="363"/>
      <c r="E26" s="363"/>
      <c r="F26" s="363"/>
      <c r="G26" s="363"/>
      <c r="H26" s="363"/>
      <c r="I26" s="363"/>
      <c r="J26" s="364"/>
      <c r="K26" s="357"/>
      <c r="L26" s="357"/>
      <c r="M26" s="357"/>
      <c r="N26" s="357"/>
      <c r="O26" s="357"/>
      <c r="P26" s="357"/>
      <c r="Q26" s="357"/>
      <c r="R26" s="357"/>
      <c r="S26" s="357"/>
      <c r="T26" s="357"/>
      <c r="U26" s="357"/>
      <c r="V26" s="357"/>
      <c r="W26" s="357"/>
      <c r="X26" s="357"/>
      <c r="Y26" s="357"/>
      <c r="Z26" s="357"/>
      <c r="AA26" s="325" t="str">
        <f>IF(COUNT(K26:Z26)=0,"",ROUND(SUM(K26:Z26)/2,0))</f>
        <v/>
      </c>
      <c r="AB26" s="326"/>
      <c r="AC26" s="326"/>
      <c r="AD26" s="326"/>
      <c r="AE26" s="326"/>
      <c r="AF26" s="326"/>
      <c r="AG26" s="326"/>
      <c r="AH26" s="326"/>
      <c r="AI26" s="326"/>
      <c r="AJ26" s="326"/>
      <c r="AK26" s="327"/>
      <c r="AM26" s="113"/>
      <c r="AO26" s="15" t="s">
        <v>387</v>
      </c>
    </row>
    <row r="27" spans="1:41" ht="22.9" customHeight="1">
      <c r="A27" s="340"/>
      <c r="B27" s="361" t="s">
        <v>15</v>
      </c>
      <c r="C27" s="361"/>
      <c r="D27" s="361"/>
      <c r="E27" s="361"/>
      <c r="F27" s="361"/>
      <c r="G27" s="361"/>
      <c r="H27" s="361"/>
      <c r="I27" s="361"/>
      <c r="J27" s="361"/>
      <c r="K27" s="350" t="str">
        <f>IF(COUNT('実績高（様式１－２）※選択品目が19以上の場合のみ使用'!$K$8:$Z$26)&lt;&gt;0, "", IF(COUNT(K8:K26)=0,"",SUM(K8:K26)))</f>
        <v/>
      </c>
      <c r="L27" s="350"/>
      <c r="M27" s="350"/>
      <c r="N27" s="350"/>
      <c r="O27" s="350" t="str">
        <f>IF(COUNT('実績高（様式１－２）※選択品目が19以上の場合のみ使用'!$K$8:$Z$26)&lt;&gt;0, "", IF(COUNT(O8:O26)=0,"",SUM(O8:O26)))</f>
        <v/>
      </c>
      <c r="P27" s="350"/>
      <c r="Q27" s="350"/>
      <c r="R27" s="350"/>
      <c r="S27" s="350" t="str">
        <f>IF(COUNT('実績高（様式１－２）※選択品目が19以上の場合のみ使用'!$K$8:$Z$26)&lt;&gt;0, "", IF(COUNT(S8:S26)=0,"",SUM(S8:S26)))</f>
        <v/>
      </c>
      <c r="T27" s="350"/>
      <c r="U27" s="350"/>
      <c r="V27" s="350"/>
      <c r="W27" s="350" t="str">
        <f>IF(COUNT('実績高（様式１－２）※選択品目が19以上の場合のみ使用'!$K$8:$Z$26)&lt;&gt;0, "", IF(COUNT(W8:W26)=0,"",SUM(W8:W26)))</f>
        <v/>
      </c>
      <c r="X27" s="350"/>
      <c r="Y27" s="350"/>
      <c r="Z27" s="350"/>
      <c r="AA27" s="325" t="str">
        <f>IF(COUNTA('実績高（様式１－２）※選択品目が19以上の場合のみ使用'!$K$8:$Z$26)&lt;&gt;0, "", IF(COUNT(AA8:AA26)=0,"",SUM(AA8:AA26)))</f>
        <v/>
      </c>
      <c r="AB27" s="326"/>
      <c r="AC27" s="326"/>
      <c r="AD27" s="326"/>
      <c r="AE27" s="326"/>
      <c r="AF27" s="326"/>
      <c r="AG27" s="326"/>
      <c r="AH27" s="326"/>
      <c r="AI27" s="326"/>
      <c r="AJ27" s="326"/>
      <c r="AK27" s="327"/>
      <c r="AO27" s="15" t="s">
        <v>388</v>
      </c>
    </row>
    <row r="28" spans="1:41" ht="25.9"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O28" s="15" t="s">
        <v>389</v>
      </c>
    </row>
    <row r="29" spans="1:41" ht="24" customHeight="1">
      <c r="AO29" s="15" t="s">
        <v>390</v>
      </c>
    </row>
    <row r="30" spans="1:41" ht="24" customHeight="1">
      <c r="AO30" s="15" t="s">
        <v>391</v>
      </c>
    </row>
    <row r="31" spans="1:41" ht="24" customHeight="1">
      <c r="AO31" s="15" t="s">
        <v>392</v>
      </c>
    </row>
    <row r="32" spans="1:41" ht="24" customHeight="1">
      <c r="AO32" s="15" t="s">
        <v>393</v>
      </c>
    </row>
    <row r="33" spans="41:41" ht="24" customHeight="1">
      <c r="AO33" s="15" t="s">
        <v>394</v>
      </c>
    </row>
    <row r="34" spans="41:41" ht="24" customHeight="1">
      <c r="AO34" s="15" t="s">
        <v>395</v>
      </c>
    </row>
    <row r="35" spans="41:41" ht="24" customHeight="1">
      <c r="AO35" s="15" t="s">
        <v>396</v>
      </c>
    </row>
    <row r="36" spans="41:41" ht="24" customHeight="1">
      <c r="AO36" s="15" t="s">
        <v>397</v>
      </c>
    </row>
  </sheetData>
  <sheetProtection algorithmName="SHA-512" hashValue="u29i6vefOsm0J2jR/ARdr3hFMiVtJGqADl+K7+irxD1DtXppwWwv9vgt3jT5iJpr9nlQweoElD8FFA890Bve3w==" saltValue="wsz8qwWp81U28mUKRK0yPw==" spinCount="100000" sheet="1" objects="1" scenarios="1" selectLockedCells="1"/>
  <mergeCells count="153">
    <mergeCell ref="O2:U2"/>
    <mergeCell ref="W18:Z18"/>
    <mergeCell ref="K19:N19"/>
    <mergeCell ref="O19:R19"/>
    <mergeCell ref="S19:V19"/>
    <mergeCell ref="W19:Z19"/>
    <mergeCell ref="B27:J27"/>
    <mergeCell ref="B19:D19"/>
    <mergeCell ref="E19:J19"/>
    <mergeCell ref="B20:D20"/>
    <mergeCell ref="E20:J20"/>
    <mergeCell ref="B21:D21"/>
    <mergeCell ref="E21:J21"/>
    <mergeCell ref="B22:D22"/>
    <mergeCell ref="E22:J22"/>
    <mergeCell ref="B23:D23"/>
    <mergeCell ref="E23:J23"/>
    <mergeCell ref="B24:D24"/>
    <mergeCell ref="E24:J24"/>
    <mergeCell ref="B25:D25"/>
    <mergeCell ref="E25:J25"/>
    <mergeCell ref="B26:J26"/>
    <mergeCell ref="K26:N26"/>
    <mergeCell ref="O26:R26"/>
    <mergeCell ref="S26:V26"/>
    <mergeCell ref="W26:Z26"/>
    <mergeCell ref="W7:Z7"/>
    <mergeCell ref="K21:N21"/>
    <mergeCell ref="O21:R21"/>
    <mergeCell ref="S21:V21"/>
    <mergeCell ref="W21:Z21"/>
    <mergeCell ref="O12:R12"/>
    <mergeCell ref="S12:V12"/>
    <mergeCell ref="W12:Z12"/>
    <mergeCell ref="K13:N13"/>
    <mergeCell ref="O13:R13"/>
    <mergeCell ref="S13:V13"/>
    <mergeCell ref="W13:Z13"/>
    <mergeCell ref="K15:N15"/>
    <mergeCell ref="O15:R15"/>
    <mergeCell ref="S15:V15"/>
    <mergeCell ref="W15:Z15"/>
    <mergeCell ref="O20:R20"/>
    <mergeCell ref="S20:V20"/>
    <mergeCell ref="W20:Z20"/>
    <mergeCell ref="K18:N18"/>
    <mergeCell ref="O18:R18"/>
    <mergeCell ref="S18:V18"/>
    <mergeCell ref="AA4:AK4"/>
    <mergeCell ref="AA5:AK6"/>
    <mergeCell ref="AA7:AK7"/>
    <mergeCell ref="O11:R11"/>
    <mergeCell ref="S11:V11"/>
    <mergeCell ref="W11:Z11"/>
    <mergeCell ref="W25:Z25"/>
    <mergeCell ref="K24:N24"/>
    <mergeCell ref="O24:R24"/>
    <mergeCell ref="S24:V24"/>
    <mergeCell ref="W24:Z24"/>
    <mergeCell ref="K25:N25"/>
    <mergeCell ref="O25:R25"/>
    <mergeCell ref="S25:V25"/>
    <mergeCell ref="K22:N22"/>
    <mergeCell ref="O22:R22"/>
    <mergeCell ref="S22:V22"/>
    <mergeCell ref="W22:Z22"/>
    <mergeCell ref="K23:N23"/>
    <mergeCell ref="O23:R23"/>
    <mergeCell ref="S23:V23"/>
    <mergeCell ref="O7:R7"/>
    <mergeCell ref="S7:V7"/>
    <mergeCell ref="O10:R10"/>
    <mergeCell ref="A2:C2"/>
    <mergeCell ref="L2:N2"/>
    <mergeCell ref="A4:A5"/>
    <mergeCell ref="A7:A27"/>
    <mergeCell ref="C4:J7"/>
    <mergeCell ref="S8:V8"/>
    <mergeCell ref="K7:N7"/>
    <mergeCell ref="K4:R4"/>
    <mergeCell ref="S4:Z4"/>
    <mergeCell ref="K10:N10"/>
    <mergeCell ref="K11:N11"/>
    <mergeCell ref="K12:N12"/>
    <mergeCell ref="E18:J18"/>
    <mergeCell ref="W23:Z23"/>
    <mergeCell ref="K27:N27"/>
    <mergeCell ref="O27:R27"/>
    <mergeCell ref="S27:V27"/>
    <mergeCell ref="W27:Z27"/>
    <mergeCell ref="S10:V10"/>
    <mergeCell ref="W10:Z10"/>
    <mergeCell ref="W17:Z17"/>
    <mergeCell ref="W9:Z9"/>
    <mergeCell ref="O8:R8"/>
    <mergeCell ref="W8:Z8"/>
    <mergeCell ref="AA17:AK17"/>
    <mergeCell ref="AA18:AK18"/>
    <mergeCell ref="AA19:AK19"/>
    <mergeCell ref="AA20:AK20"/>
    <mergeCell ref="AA21:AK21"/>
    <mergeCell ref="AA22:AK22"/>
    <mergeCell ref="AA23:AK23"/>
    <mergeCell ref="AA24:AK24"/>
    <mergeCell ref="K8:N8"/>
    <mergeCell ref="K9:N9"/>
    <mergeCell ref="O9:R9"/>
    <mergeCell ref="S9:V9"/>
    <mergeCell ref="K20:N20"/>
    <mergeCell ref="K16:N16"/>
    <mergeCell ref="O16:R16"/>
    <mergeCell ref="S16:V16"/>
    <mergeCell ref="W16:Z16"/>
    <mergeCell ref="K17:N17"/>
    <mergeCell ref="O17:R17"/>
    <mergeCell ref="S17:V17"/>
    <mergeCell ref="K14:N14"/>
    <mergeCell ref="O14:R14"/>
    <mergeCell ref="S14:V14"/>
    <mergeCell ref="W14:Z14"/>
    <mergeCell ref="AA8:AK8"/>
    <mergeCell ref="AA9:AK9"/>
    <mergeCell ref="AA10:AK10"/>
    <mergeCell ref="AA11:AK11"/>
    <mergeCell ref="AA12:AK12"/>
    <mergeCell ref="AA13:AK13"/>
    <mergeCell ref="AA14:AK14"/>
    <mergeCell ref="AA15:AK15"/>
    <mergeCell ref="AA16:AK16"/>
    <mergeCell ref="AA26:AK26"/>
    <mergeCell ref="AA27:AK27"/>
    <mergeCell ref="B8:D8"/>
    <mergeCell ref="E8:J8"/>
    <mergeCell ref="B9:D9"/>
    <mergeCell ref="E9:J9"/>
    <mergeCell ref="B10:D10"/>
    <mergeCell ref="E10:J10"/>
    <mergeCell ref="B11:D11"/>
    <mergeCell ref="E11:J11"/>
    <mergeCell ref="B12:D12"/>
    <mergeCell ref="E12:J12"/>
    <mergeCell ref="B13:D13"/>
    <mergeCell ref="E13:J13"/>
    <mergeCell ref="B14:D14"/>
    <mergeCell ref="E14:J14"/>
    <mergeCell ref="B15:D15"/>
    <mergeCell ref="E15:J15"/>
    <mergeCell ref="B16:D16"/>
    <mergeCell ref="E16:J16"/>
    <mergeCell ref="B17:D17"/>
    <mergeCell ref="E17:J17"/>
    <mergeCell ref="B18:D18"/>
    <mergeCell ref="AA25:AK25"/>
  </mergeCells>
  <phoneticPr fontId="6"/>
  <conditionalFormatting sqref="K8:Z26">
    <cfRule type="expression" dxfId="2" priority="1">
      <formula>$B8&gt;="Ａ"</formula>
    </cfRule>
  </conditionalFormatting>
  <dataValidations count="1">
    <dataValidation type="whole" operator="greaterThanOrEqual" allowBlank="1" showInputMessage="1" showErrorMessage="1" error="0以上の半角数字で入力してください。" prompt="0以上の半角数字で入力してください。" sqref="K8:Z26" xr:uid="{32DE8672-E4A3-4999-8A4B-293C0B93FAFD}">
      <formula1>0</formula1>
    </dataValidation>
  </dataValidations>
  <printOptions horizontalCentered="1" verticalCentered="1"/>
  <pageMargins left="0.47244094488188981" right="0.39370078740157483" top="0.51181102362204722" bottom="0.59055118110236227" header="0.51181102362204722" footer="0.51181102362204722"/>
  <pageSetup paperSize="9" scale="92"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DA9BED2-2C1C-4E76-919D-A14E4B1D85A7}">
          <x14:formula1>
            <xm:f>プルダウン!$B$1:$B$12</xm:f>
          </x14:formula1>
          <xm:sqref>Y5:Y6 Q5:Q6 U5:U6 M6 M5</xm:sqref>
        </x14:dataValidation>
        <x14:dataValidation type="list" allowBlank="1" showInputMessage="1" showErrorMessage="1" xr:uid="{84F6514A-9367-4F13-B532-5231C9132420}">
          <x14:formula1>
            <xm:f>プルダウン!$D$1:$D$7</xm:f>
          </x14:formula1>
          <xm:sqref>K5:K6 O5:O6 S5:S6 W5:W6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AF20-937C-4D50-AE8C-08F337AF03C7}">
  <sheetPr codeName="Sheet3">
    <pageSetUpPr fitToPage="1"/>
  </sheetPr>
  <dimension ref="A1:AO36"/>
  <sheetViews>
    <sheetView showGridLines="0" view="pageBreakPreview" zoomScaleNormal="75" zoomScaleSheetLayoutView="100" workbookViewId="0">
      <selection activeCell="K8" sqref="K8:N8"/>
    </sheetView>
  </sheetViews>
  <sheetFormatPr defaultColWidth="8.85546875" defaultRowHeight="24" customHeight="1"/>
  <cols>
    <col min="1" max="1" width="4.7109375" style="15" customWidth="1"/>
    <col min="2" max="2" width="1.7109375" style="15" customWidth="1"/>
    <col min="3" max="3" width="6.7109375" style="15" customWidth="1"/>
    <col min="4" max="9" width="3.140625" style="15" customWidth="1"/>
    <col min="10" max="10" width="2.7109375" style="15" customWidth="1"/>
    <col min="11" max="26" width="5.140625" style="15" customWidth="1"/>
    <col min="27" max="37" width="4.42578125" style="15" customWidth="1"/>
    <col min="38" max="38" width="8.85546875" style="15"/>
    <col min="39" max="39" width="25.42578125" style="15" bestFit="1" customWidth="1"/>
    <col min="40" max="40" width="8.85546875" style="15"/>
    <col min="41" max="41" width="8.85546875" style="15" hidden="1" customWidth="1"/>
    <col min="42" max="16384" width="8.85546875" style="15"/>
  </cols>
  <sheetData>
    <row r="1" spans="1:41" s="183" customFormat="1" ht="19.5" customHeight="1">
      <c r="A1" s="15" t="s">
        <v>347</v>
      </c>
      <c r="AK1" s="170" t="str">
        <f>+IF('申請書（様式１－１）'!H20="","",'申請書（様式１－１）'!H20)</f>
        <v/>
      </c>
    </row>
    <row r="2" spans="1:41" ht="18" customHeight="1">
      <c r="A2" s="334" t="s">
        <v>2</v>
      </c>
      <c r="B2" s="335"/>
      <c r="C2" s="336"/>
      <c r="D2" s="98"/>
      <c r="E2" s="99"/>
      <c r="F2" s="99"/>
      <c r="G2" s="99"/>
      <c r="H2" s="99"/>
      <c r="I2" s="100"/>
      <c r="L2" s="334" t="s">
        <v>414</v>
      </c>
      <c r="M2" s="335"/>
      <c r="N2" s="336"/>
      <c r="O2" s="358" t="str">
        <f>IF('申請書（様式１－１）'!BD2="","",'申請書（様式１－１）'!BD2)</f>
        <v/>
      </c>
      <c r="P2" s="359"/>
      <c r="Q2" s="359"/>
      <c r="R2" s="359"/>
      <c r="S2" s="359"/>
      <c r="T2" s="359"/>
      <c r="U2" s="360"/>
    </row>
    <row r="3" spans="1:41" ht="12" customHeight="1"/>
    <row r="4" spans="1:41" ht="18" customHeight="1">
      <c r="A4" s="337">
        <v>21</v>
      </c>
      <c r="B4" s="17"/>
      <c r="C4" s="341" t="s">
        <v>410</v>
      </c>
      <c r="D4" s="341"/>
      <c r="E4" s="341"/>
      <c r="F4" s="341"/>
      <c r="G4" s="341"/>
      <c r="H4" s="341"/>
      <c r="I4" s="341"/>
      <c r="J4" s="342"/>
      <c r="K4" s="334" t="s">
        <v>3</v>
      </c>
      <c r="L4" s="335"/>
      <c r="M4" s="335"/>
      <c r="N4" s="335"/>
      <c r="O4" s="335"/>
      <c r="P4" s="335"/>
      <c r="Q4" s="335"/>
      <c r="R4" s="336"/>
      <c r="S4" s="334" t="s">
        <v>4</v>
      </c>
      <c r="T4" s="335"/>
      <c r="U4" s="335"/>
      <c r="V4" s="335"/>
      <c r="W4" s="335"/>
      <c r="X4" s="335"/>
      <c r="Y4" s="335"/>
      <c r="Z4" s="336"/>
      <c r="AA4" s="351"/>
      <c r="AB4" s="352"/>
      <c r="AC4" s="352"/>
      <c r="AD4" s="352"/>
      <c r="AE4" s="352"/>
      <c r="AF4" s="352"/>
      <c r="AG4" s="352"/>
      <c r="AH4" s="352"/>
      <c r="AI4" s="352"/>
      <c r="AJ4" s="352"/>
      <c r="AK4" s="353"/>
    </row>
    <row r="5" spans="1:41" ht="18" customHeight="1">
      <c r="A5" s="338"/>
      <c r="B5" s="18"/>
      <c r="C5" s="343"/>
      <c r="D5" s="343"/>
      <c r="E5" s="343"/>
      <c r="F5" s="343"/>
      <c r="G5" s="343"/>
      <c r="H5" s="343"/>
      <c r="I5" s="343"/>
      <c r="J5" s="344"/>
      <c r="K5" s="217" t="str">
        <f>+IF('実績高（様式１－２）'!K5="","",'実績高（様式１－２）'!K5)</f>
        <v/>
      </c>
      <c r="L5" s="213" t="s">
        <v>401</v>
      </c>
      <c r="M5" s="213" t="str">
        <f>+IF('実績高（様式１－２）'!M5="","",'実績高（様式１－２）'!M5)</f>
        <v/>
      </c>
      <c r="N5" s="215" t="s">
        <v>464</v>
      </c>
      <c r="O5" s="217" t="str">
        <f>+IF('実績高（様式１－２）'!O5="","",'実績高（様式１－２）'!O5)</f>
        <v/>
      </c>
      <c r="P5" s="213" t="s">
        <v>401</v>
      </c>
      <c r="Q5" s="213" t="str">
        <f>+IF('実績高（様式１－２）'!Q5="","",'実績高（様式１－２）'!Q5)</f>
        <v/>
      </c>
      <c r="R5" s="215" t="s">
        <v>464</v>
      </c>
      <c r="S5" s="217" t="str">
        <f>+IF('実績高（様式１－２）'!S5="","",'実績高（様式１－２）'!S5)</f>
        <v/>
      </c>
      <c r="T5" s="213" t="s">
        <v>401</v>
      </c>
      <c r="U5" s="213" t="str">
        <f>+IF('実績高（様式１－２）'!U5="","",'実績高（様式１－２）'!U5)</f>
        <v/>
      </c>
      <c r="V5" s="215" t="s">
        <v>464</v>
      </c>
      <c r="W5" s="217" t="str">
        <f>+IF('実績高（様式１－２）'!W5="","",'実績高（様式１－２）'!W5)</f>
        <v/>
      </c>
      <c r="X5" s="213" t="s">
        <v>401</v>
      </c>
      <c r="Y5" s="213" t="str">
        <f>+IF('実績高（様式１－２）'!Y5="","",'実績高（様式１－２）'!Y5)</f>
        <v/>
      </c>
      <c r="Z5" s="215" t="s">
        <v>464</v>
      </c>
      <c r="AA5" s="354" t="s">
        <v>407</v>
      </c>
      <c r="AB5" s="355"/>
      <c r="AC5" s="355"/>
      <c r="AD5" s="355"/>
      <c r="AE5" s="355"/>
      <c r="AF5" s="355"/>
      <c r="AG5" s="355"/>
      <c r="AH5" s="355"/>
      <c r="AI5" s="355"/>
      <c r="AJ5" s="355"/>
      <c r="AK5" s="356"/>
      <c r="AM5" s="15" t="str">
        <f>+IF(B8="","",VLOOKUP(B8,'営業品目一覧（様式２）'!$C$4:$D$166,2,0))</f>
        <v/>
      </c>
    </row>
    <row r="6" spans="1:41" ht="18" customHeight="1">
      <c r="A6" s="19"/>
      <c r="B6" s="18"/>
      <c r="C6" s="343"/>
      <c r="D6" s="343"/>
      <c r="E6" s="343"/>
      <c r="F6" s="343"/>
      <c r="G6" s="343"/>
      <c r="H6" s="343"/>
      <c r="I6" s="343"/>
      <c r="J6" s="344"/>
      <c r="K6" s="218" t="str">
        <f>+IF('実績高（様式１－２）'!K6="","",'実績高（様式１－２）'!K6)</f>
        <v/>
      </c>
      <c r="L6" s="214" t="s">
        <v>401</v>
      </c>
      <c r="M6" s="214" t="str">
        <f>+IF('実績高（様式１－２）'!M6="","",'実績高（様式１－２）'!M6)</f>
        <v/>
      </c>
      <c r="N6" s="216" t="s">
        <v>465</v>
      </c>
      <c r="O6" s="218" t="str">
        <f>+IF('実績高（様式１－２）'!O6="","",'実績高（様式１－２）'!O6)</f>
        <v/>
      </c>
      <c r="P6" s="214" t="s">
        <v>401</v>
      </c>
      <c r="Q6" s="214" t="str">
        <f>+IF('実績高（様式１－２）'!Q6="","",'実績高（様式１－２）'!Q6)</f>
        <v/>
      </c>
      <c r="R6" s="216" t="s">
        <v>465</v>
      </c>
      <c r="S6" s="218" t="str">
        <f>+IF('実績高（様式１－２）'!S6="","",'実績高（様式１－２）'!S6)</f>
        <v/>
      </c>
      <c r="T6" s="214" t="s">
        <v>401</v>
      </c>
      <c r="U6" s="214" t="str">
        <f>+IF('実績高（様式１－２）'!U6="","",'実績高（様式１－２）'!U6)</f>
        <v/>
      </c>
      <c r="V6" s="216" t="s">
        <v>465</v>
      </c>
      <c r="W6" s="218" t="str">
        <f>+IF('実績高（様式１－２）'!W6="","",'実績高（様式１－２）'!W6)</f>
        <v/>
      </c>
      <c r="X6" s="214" t="s">
        <v>401</v>
      </c>
      <c r="Y6" s="214" t="str">
        <f>+IF('実績高（様式１－２）'!Y6="","",'実績高（様式１－２）'!Y6)</f>
        <v/>
      </c>
      <c r="Z6" s="216" t="s">
        <v>465</v>
      </c>
      <c r="AA6" s="354"/>
      <c r="AB6" s="355"/>
      <c r="AC6" s="355"/>
      <c r="AD6" s="355"/>
      <c r="AE6" s="355"/>
      <c r="AF6" s="355"/>
      <c r="AG6" s="355"/>
      <c r="AH6" s="355"/>
      <c r="AI6" s="355"/>
      <c r="AJ6" s="355"/>
      <c r="AK6" s="356"/>
    </row>
    <row r="7" spans="1:41" ht="18" customHeight="1">
      <c r="A7" s="339" t="s">
        <v>14</v>
      </c>
      <c r="B7" s="20"/>
      <c r="C7" s="345"/>
      <c r="D7" s="345"/>
      <c r="E7" s="345"/>
      <c r="F7" s="345"/>
      <c r="G7" s="345"/>
      <c r="H7" s="345"/>
      <c r="I7" s="345"/>
      <c r="J7" s="346"/>
      <c r="K7" s="365" t="s">
        <v>5</v>
      </c>
      <c r="L7" s="366"/>
      <c r="M7" s="366"/>
      <c r="N7" s="367"/>
      <c r="O7" s="365" t="s">
        <v>5</v>
      </c>
      <c r="P7" s="366"/>
      <c r="Q7" s="366"/>
      <c r="R7" s="367"/>
      <c r="S7" s="365" t="s">
        <v>5</v>
      </c>
      <c r="T7" s="366"/>
      <c r="U7" s="366"/>
      <c r="V7" s="367"/>
      <c r="W7" s="365" t="s">
        <v>5</v>
      </c>
      <c r="X7" s="366"/>
      <c r="Y7" s="366"/>
      <c r="Z7" s="367"/>
      <c r="AA7" s="347" t="s">
        <v>6</v>
      </c>
      <c r="AB7" s="348"/>
      <c r="AC7" s="348"/>
      <c r="AD7" s="348"/>
      <c r="AE7" s="348"/>
      <c r="AF7" s="348"/>
      <c r="AG7" s="348"/>
      <c r="AH7" s="348"/>
      <c r="AI7" s="348"/>
      <c r="AJ7" s="348"/>
      <c r="AK7" s="349"/>
      <c r="AO7" s="15" t="s">
        <v>368</v>
      </c>
    </row>
    <row r="8" spans="1:41" ht="22.9" customHeight="1">
      <c r="A8" s="339"/>
      <c r="B8" s="328" t="str">
        <f>IFERROR(VLOOKUP(SMALL('営業品目一覧（様式２）'!$I$4:$I$167,19),'営業品目一覧（様式２）'!$I$4:$J$167,2),"")</f>
        <v/>
      </c>
      <c r="C8" s="329"/>
      <c r="D8" s="330"/>
      <c r="E8" s="331" t="str">
        <f>+IF(B8="","",VLOOKUP(B8,'営業品目一覧（様式２）'!$C$4:$D$166,2,0))</f>
        <v/>
      </c>
      <c r="F8" s="331"/>
      <c r="G8" s="331"/>
      <c r="H8" s="331"/>
      <c r="I8" s="331"/>
      <c r="J8" s="332"/>
      <c r="K8" s="333"/>
      <c r="L8" s="333"/>
      <c r="M8" s="333"/>
      <c r="N8" s="333"/>
      <c r="O8" s="333"/>
      <c r="P8" s="333"/>
      <c r="Q8" s="333"/>
      <c r="R8" s="333"/>
      <c r="S8" s="333"/>
      <c r="T8" s="333"/>
      <c r="U8" s="333"/>
      <c r="V8" s="333"/>
      <c r="W8" s="333"/>
      <c r="X8" s="333"/>
      <c r="Y8" s="333"/>
      <c r="Z8" s="333"/>
      <c r="AA8" s="325" t="str">
        <f>IF(COUNT(K8:Z8)=0,"",ROUND(SUM(K8:Z8)/2,0))</f>
        <v/>
      </c>
      <c r="AB8" s="326"/>
      <c r="AC8" s="326"/>
      <c r="AD8" s="326"/>
      <c r="AE8" s="326"/>
      <c r="AF8" s="326"/>
      <c r="AG8" s="326"/>
      <c r="AH8" s="326"/>
      <c r="AI8" s="326"/>
      <c r="AJ8" s="326"/>
      <c r="AK8" s="327"/>
      <c r="AM8" s="113"/>
      <c r="AO8" s="15" t="s">
        <v>375</v>
      </c>
    </row>
    <row r="9" spans="1:41" ht="22.9" customHeight="1">
      <c r="A9" s="339"/>
      <c r="B9" s="328" t="str">
        <f>IFERROR(VLOOKUP(SMALL('営業品目一覧（様式２）'!$I$4:$I$167,20),'営業品目一覧（様式２）'!$I$4:$J$167,2),"")</f>
        <v/>
      </c>
      <c r="C9" s="329"/>
      <c r="D9" s="330"/>
      <c r="E9" s="331" t="str">
        <f>+IF(B9="","",VLOOKUP(B9,'営業品目一覧（様式２）'!$C$4:$D$166,2,0))</f>
        <v/>
      </c>
      <c r="F9" s="331"/>
      <c r="G9" s="331"/>
      <c r="H9" s="331"/>
      <c r="I9" s="331"/>
      <c r="J9" s="332"/>
      <c r="K9" s="333"/>
      <c r="L9" s="333"/>
      <c r="M9" s="333"/>
      <c r="N9" s="333"/>
      <c r="O9" s="333"/>
      <c r="P9" s="333"/>
      <c r="Q9" s="333"/>
      <c r="R9" s="333"/>
      <c r="S9" s="333"/>
      <c r="T9" s="333"/>
      <c r="U9" s="333"/>
      <c r="V9" s="333"/>
      <c r="W9" s="333"/>
      <c r="X9" s="333"/>
      <c r="Y9" s="333"/>
      <c r="Z9" s="333"/>
      <c r="AA9" s="325" t="str">
        <f>IF(COUNT(K9:Z9)=0,"",ROUND(SUM(K9:Z9)/2,0))</f>
        <v/>
      </c>
      <c r="AB9" s="326"/>
      <c r="AC9" s="326"/>
      <c r="AD9" s="326"/>
      <c r="AE9" s="326"/>
      <c r="AF9" s="326"/>
      <c r="AG9" s="326"/>
      <c r="AH9" s="326"/>
      <c r="AI9" s="326"/>
      <c r="AJ9" s="326"/>
      <c r="AK9" s="327"/>
      <c r="AM9" s="113"/>
      <c r="AO9" s="15" t="s">
        <v>376</v>
      </c>
    </row>
    <row r="10" spans="1:41" ht="22.9" customHeight="1">
      <c r="A10" s="339"/>
      <c r="B10" s="328" t="str">
        <f>IFERROR(VLOOKUP(SMALL('営業品目一覧（様式２）'!$I$4:$I$167,21),'営業品目一覧（様式２）'!$I$4:$J$167,2),"")</f>
        <v/>
      </c>
      <c r="C10" s="329"/>
      <c r="D10" s="330"/>
      <c r="E10" s="331" t="str">
        <f>+IF(B10="","",VLOOKUP(B10,'営業品目一覧（様式２）'!$C$4:$D$166,2,0))</f>
        <v/>
      </c>
      <c r="F10" s="331"/>
      <c r="G10" s="331"/>
      <c r="H10" s="331"/>
      <c r="I10" s="331"/>
      <c r="J10" s="332"/>
      <c r="K10" s="333"/>
      <c r="L10" s="333"/>
      <c r="M10" s="333"/>
      <c r="N10" s="333"/>
      <c r="O10" s="333"/>
      <c r="P10" s="333"/>
      <c r="Q10" s="333"/>
      <c r="R10" s="333"/>
      <c r="S10" s="333"/>
      <c r="T10" s="333"/>
      <c r="U10" s="333"/>
      <c r="V10" s="333"/>
      <c r="W10" s="333"/>
      <c r="X10" s="333"/>
      <c r="Y10" s="333"/>
      <c r="Z10" s="333"/>
      <c r="AA10" s="325" t="str">
        <f>IF(COUNT(K10:Z10)=0,"",ROUND(SUM(K10:Z10)/2,0))</f>
        <v/>
      </c>
      <c r="AB10" s="326"/>
      <c r="AC10" s="326"/>
      <c r="AD10" s="326"/>
      <c r="AE10" s="326"/>
      <c r="AF10" s="326"/>
      <c r="AG10" s="326"/>
      <c r="AH10" s="326"/>
      <c r="AI10" s="326"/>
      <c r="AJ10" s="326"/>
      <c r="AK10" s="327"/>
      <c r="AM10" s="113"/>
      <c r="AO10" s="15" t="s">
        <v>369</v>
      </c>
    </row>
    <row r="11" spans="1:41" ht="22.9" customHeight="1">
      <c r="A11" s="339"/>
      <c r="B11" s="328" t="str">
        <f>IFERROR(VLOOKUP(SMALL('営業品目一覧（様式２）'!$I$4:$I$167,22),'営業品目一覧（様式２）'!$I$4:$J$167,2),"")</f>
        <v/>
      </c>
      <c r="C11" s="329"/>
      <c r="D11" s="330"/>
      <c r="E11" s="331" t="str">
        <f>+IF(B11="","",VLOOKUP(B11,'営業品目一覧（様式２）'!$C$4:$D$166,2,0))</f>
        <v/>
      </c>
      <c r="F11" s="331"/>
      <c r="G11" s="331"/>
      <c r="H11" s="331"/>
      <c r="I11" s="331"/>
      <c r="J11" s="332"/>
      <c r="K11" s="333"/>
      <c r="L11" s="333"/>
      <c r="M11" s="333"/>
      <c r="N11" s="333"/>
      <c r="O11" s="333"/>
      <c r="P11" s="333"/>
      <c r="Q11" s="333"/>
      <c r="R11" s="333"/>
      <c r="S11" s="333"/>
      <c r="T11" s="333"/>
      <c r="U11" s="333"/>
      <c r="V11" s="333"/>
      <c r="W11" s="333"/>
      <c r="X11" s="333"/>
      <c r="Y11" s="333"/>
      <c r="Z11" s="333"/>
      <c r="AA11" s="325" t="str">
        <f t="shared" ref="AA11:AA25" si="0">IF(COUNT(K11:Z11)=0,"",ROUND(SUM(K11:Z11)/2,0))</f>
        <v/>
      </c>
      <c r="AB11" s="326"/>
      <c r="AC11" s="326"/>
      <c r="AD11" s="326"/>
      <c r="AE11" s="326"/>
      <c r="AF11" s="326"/>
      <c r="AG11" s="326"/>
      <c r="AH11" s="326"/>
      <c r="AI11" s="326"/>
      <c r="AJ11" s="326"/>
      <c r="AK11" s="327"/>
      <c r="AM11" s="113"/>
      <c r="AO11" s="15" t="s">
        <v>370</v>
      </c>
    </row>
    <row r="12" spans="1:41" ht="22.9" customHeight="1">
      <c r="A12" s="339"/>
      <c r="B12" s="328" t="str">
        <f>IFERROR(VLOOKUP(SMALL('営業品目一覧（様式２）'!$I$4:$I$167,23),'営業品目一覧（様式２）'!$I$4:$J$167,2),"")</f>
        <v/>
      </c>
      <c r="C12" s="329"/>
      <c r="D12" s="330"/>
      <c r="E12" s="331" t="str">
        <f>+IF(B12="","",VLOOKUP(B12,'営業品目一覧（様式２）'!$C$4:$D$166,2,0))</f>
        <v/>
      </c>
      <c r="F12" s="331"/>
      <c r="G12" s="331"/>
      <c r="H12" s="331"/>
      <c r="I12" s="331"/>
      <c r="J12" s="332"/>
      <c r="K12" s="333"/>
      <c r="L12" s="333"/>
      <c r="M12" s="333"/>
      <c r="N12" s="333"/>
      <c r="O12" s="333"/>
      <c r="P12" s="333"/>
      <c r="Q12" s="333"/>
      <c r="R12" s="333"/>
      <c r="S12" s="333"/>
      <c r="T12" s="333"/>
      <c r="U12" s="333"/>
      <c r="V12" s="333"/>
      <c r="W12" s="333"/>
      <c r="X12" s="333"/>
      <c r="Y12" s="333"/>
      <c r="Z12" s="333"/>
      <c r="AA12" s="325" t="str">
        <f>IF(COUNT(K12:Z12)=0,"",ROUND(SUM(K12:Z12)/2,0))</f>
        <v/>
      </c>
      <c r="AB12" s="326"/>
      <c r="AC12" s="326"/>
      <c r="AD12" s="326"/>
      <c r="AE12" s="326"/>
      <c r="AF12" s="326"/>
      <c r="AG12" s="326"/>
      <c r="AH12" s="326"/>
      <c r="AI12" s="326"/>
      <c r="AJ12" s="326"/>
      <c r="AK12" s="327"/>
      <c r="AM12" s="113"/>
      <c r="AO12" s="15" t="s">
        <v>371</v>
      </c>
    </row>
    <row r="13" spans="1:41" ht="22.9" customHeight="1">
      <c r="A13" s="339"/>
      <c r="B13" s="328" t="str">
        <f>IFERROR(VLOOKUP(SMALL('営業品目一覧（様式２）'!$I$4:$I$167,24),'営業品目一覧（様式２）'!$I$4:$J$167,2),"")</f>
        <v/>
      </c>
      <c r="C13" s="329"/>
      <c r="D13" s="330"/>
      <c r="E13" s="331" t="str">
        <f>+IF(B13="","",VLOOKUP(B13,'営業品目一覧（様式２）'!$C$4:$D$166,2,0))</f>
        <v/>
      </c>
      <c r="F13" s="331"/>
      <c r="G13" s="331"/>
      <c r="H13" s="331"/>
      <c r="I13" s="331"/>
      <c r="J13" s="332"/>
      <c r="K13" s="333"/>
      <c r="L13" s="333"/>
      <c r="M13" s="333"/>
      <c r="N13" s="333"/>
      <c r="O13" s="333"/>
      <c r="P13" s="333"/>
      <c r="Q13" s="333"/>
      <c r="R13" s="333"/>
      <c r="S13" s="333"/>
      <c r="T13" s="333"/>
      <c r="U13" s="333"/>
      <c r="V13" s="333"/>
      <c r="W13" s="333"/>
      <c r="X13" s="333"/>
      <c r="Y13" s="333"/>
      <c r="Z13" s="333"/>
      <c r="AA13" s="325" t="str">
        <f t="shared" si="0"/>
        <v/>
      </c>
      <c r="AB13" s="326"/>
      <c r="AC13" s="326"/>
      <c r="AD13" s="326"/>
      <c r="AE13" s="326"/>
      <c r="AF13" s="326"/>
      <c r="AG13" s="326"/>
      <c r="AH13" s="326"/>
      <c r="AI13" s="326"/>
      <c r="AJ13" s="326"/>
      <c r="AK13" s="327"/>
      <c r="AM13" s="113"/>
      <c r="AO13" s="15" t="s">
        <v>372</v>
      </c>
    </row>
    <row r="14" spans="1:41" ht="22.9" customHeight="1">
      <c r="A14" s="339"/>
      <c r="B14" s="328" t="str">
        <f>IFERROR(VLOOKUP(SMALL('営業品目一覧（様式２）'!$I$4:$I$167,25),'営業品目一覧（様式２）'!$I$4:$J$167,2),"")</f>
        <v/>
      </c>
      <c r="C14" s="329"/>
      <c r="D14" s="330"/>
      <c r="E14" s="331" t="str">
        <f>+IF(B14="","",VLOOKUP(B14,'営業品目一覧（様式２）'!$C$4:$D$166,2,0))</f>
        <v/>
      </c>
      <c r="F14" s="331"/>
      <c r="G14" s="331"/>
      <c r="H14" s="331"/>
      <c r="I14" s="331"/>
      <c r="J14" s="332"/>
      <c r="K14" s="333"/>
      <c r="L14" s="333"/>
      <c r="M14" s="333"/>
      <c r="N14" s="333"/>
      <c r="O14" s="333"/>
      <c r="P14" s="333"/>
      <c r="Q14" s="333"/>
      <c r="R14" s="333"/>
      <c r="S14" s="333"/>
      <c r="T14" s="333"/>
      <c r="U14" s="333"/>
      <c r="V14" s="333"/>
      <c r="W14" s="333"/>
      <c r="X14" s="333"/>
      <c r="Y14" s="333"/>
      <c r="Z14" s="333"/>
      <c r="AA14" s="325" t="str">
        <f t="shared" si="0"/>
        <v/>
      </c>
      <c r="AB14" s="326"/>
      <c r="AC14" s="326"/>
      <c r="AD14" s="326"/>
      <c r="AE14" s="326"/>
      <c r="AF14" s="326"/>
      <c r="AG14" s="326"/>
      <c r="AH14" s="326"/>
      <c r="AI14" s="326"/>
      <c r="AJ14" s="326"/>
      <c r="AK14" s="327"/>
      <c r="AM14" s="113"/>
      <c r="AO14" s="15" t="s">
        <v>373</v>
      </c>
    </row>
    <row r="15" spans="1:41" ht="22.9" customHeight="1">
      <c r="A15" s="339"/>
      <c r="B15" s="328" t="str">
        <f>IFERROR(VLOOKUP(SMALL('営業品目一覧（様式２）'!$I$4:$I$167,26),'営業品目一覧（様式２）'!$I$4:$J$167,2),"")</f>
        <v/>
      </c>
      <c r="C15" s="329"/>
      <c r="D15" s="330"/>
      <c r="E15" s="331" t="str">
        <f>+IF(B15="","",VLOOKUP(B15,'営業品目一覧（様式２）'!$C$4:$D$166,2,0))</f>
        <v/>
      </c>
      <c r="F15" s="331"/>
      <c r="G15" s="331"/>
      <c r="H15" s="331"/>
      <c r="I15" s="331"/>
      <c r="J15" s="332"/>
      <c r="K15" s="333"/>
      <c r="L15" s="333"/>
      <c r="M15" s="333"/>
      <c r="N15" s="333"/>
      <c r="O15" s="333"/>
      <c r="P15" s="333"/>
      <c r="Q15" s="333"/>
      <c r="R15" s="333"/>
      <c r="S15" s="333"/>
      <c r="T15" s="333"/>
      <c r="U15" s="333"/>
      <c r="V15" s="333"/>
      <c r="W15" s="333"/>
      <c r="X15" s="333"/>
      <c r="Y15" s="333"/>
      <c r="Z15" s="333"/>
      <c r="AA15" s="325" t="str">
        <f t="shared" si="0"/>
        <v/>
      </c>
      <c r="AB15" s="326"/>
      <c r="AC15" s="326"/>
      <c r="AD15" s="326"/>
      <c r="AE15" s="326"/>
      <c r="AF15" s="326"/>
      <c r="AG15" s="326"/>
      <c r="AH15" s="326"/>
      <c r="AI15" s="326"/>
      <c r="AJ15" s="326"/>
      <c r="AK15" s="327"/>
      <c r="AM15" s="113"/>
      <c r="AO15" s="15" t="s">
        <v>374</v>
      </c>
    </row>
    <row r="16" spans="1:41" ht="22.9" customHeight="1">
      <c r="A16" s="339"/>
      <c r="B16" s="328" t="str">
        <f>IFERROR(VLOOKUP(SMALL('営業品目一覧（様式２）'!$I$4:$I$167,27),'営業品目一覧（様式２）'!$I$4:$J$167,2),"")</f>
        <v/>
      </c>
      <c r="C16" s="329"/>
      <c r="D16" s="330"/>
      <c r="E16" s="331" t="str">
        <f>+IF(B16="","",VLOOKUP(B16,'営業品目一覧（様式２）'!$C$4:$D$166,2,0))</f>
        <v/>
      </c>
      <c r="F16" s="331"/>
      <c r="G16" s="331"/>
      <c r="H16" s="331"/>
      <c r="I16" s="331"/>
      <c r="J16" s="332"/>
      <c r="K16" s="333"/>
      <c r="L16" s="333"/>
      <c r="M16" s="333"/>
      <c r="N16" s="333"/>
      <c r="O16" s="333"/>
      <c r="P16" s="333"/>
      <c r="Q16" s="333"/>
      <c r="R16" s="333"/>
      <c r="S16" s="333"/>
      <c r="T16" s="333"/>
      <c r="U16" s="333"/>
      <c r="V16" s="333"/>
      <c r="W16" s="333"/>
      <c r="X16" s="333"/>
      <c r="Y16" s="333"/>
      <c r="Z16" s="333"/>
      <c r="AA16" s="325" t="str">
        <f t="shared" si="0"/>
        <v/>
      </c>
      <c r="AB16" s="326"/>
      <c r="AC16" s="326"/>
      <c r="AD16" s="326"/>
      <c r="AE16" s="326"/>
      <c r="AF16" s="326"/>
      <c r="AG16" s="326"/>
      <c r="AH16" s="326"/>
      <c r="AI16" s="326"/>
      <c r="AJ16" s="326"/>
      <c r="AK16" s="327"/>
      <c r="AM16" s="113"/>
      <c r="AO16" s="15" t="s">
        <v>377</v>
      </c>
    </row>
    <row r="17" spans="1:41" ht="22.9" customHeight="1">
      <c r="A17" s="339"/>
      <c r="B17" s="328" t="str">
        <f>IFERROR(VLOOKUP(SMALL('営業品目一覧（様式２）'!$I$4:$I$167,28),'営業品目一覧（様式２）'!$I$4:$J$167,2),"")</f>
        <v/>
      </c>
      <c r="C17" s="329"/>
      <c r="D17" s="330"/>
      <c r="E17" s="331" t="str">
        <f>+IF(B17="","",VLOOKUP(B17,'営業品目一覧（様式２）'!$C$4:$D$166,2,0))</f>
        <v/>
      </c>
      <c r="F17" s="331"/>
      <c r="G17" s="331"/>
      <c r="H17" s="331"/>
      <c r="I17" s="331"/>
      <c r="J17" s="332"/>
      <c r="K17" s="333"/>
      <c r="L17" s="333"/>
      <c r="M17" s="333"/>
      <c r="N17" s="333"/>
      <c r="O17" s="333"/>
      <c r="P17" s="333"/>
      <c r="Q17" s="333"/>
      <c r="R17" s="333"/>
      <c r="S17" s="333"/>
      <c r="T17" s="333"/>
      <c r="U17" s="333"/>
      <c r="V17" s="333"/>
      <c r="W17" s="333"/>
      <c r="X17" s="333"/>
      <c r="Y17" s="333"/>
      <c r="Z17" s="333"/>
      <c r="AA17" s="325" t="str">
        <f t="shared" si="0"/>
        <v/>
      </c>
      <c r="AB17" s="326"/>
      <c r="AC17" s="326"/>
      <c r="AD17" s="326"/>
      <c r="AE17" s="326"/>
      <c r="AF17" s="326"/>
      <c r="AG17" s="326"/>
      <c r="AH17" s="326"/>
      <c r="AI17" s="326"/>
      <c r="AJ17" s="326"/>
      <c r="AK17" s="327"/>
      <c r="AM17" s="113"/>
      <c r="AO17" s="15" t="s">
        <v>378</v>
      </c>
    </row>
    <row r="18" spans="1:41" ht="22.9" customHeight="1">
      <c r="A18" s="339"/>
      <c r="B18" s="328" t="str">
        <f>IFERROR(VLOOKUP(SMALL('営業品目一覧（様式２）'!$I$4:$I$167,29),'営業品目一覧（様式２）'!$I$4:$J$167,2),"")</f>
        <v/>
      </c>
      <c r="C18" s="329"/>
      <c r="D18" s="330"/>
      <c r="E18" s="331" t="str">
        <f>+IF(B18="","",VLOOKUP(B18,'営業品目一覧（様式２）'!$C$4:$D$166,2,0))</f>
        <v/>
      </c>
      <c r="F18" s="331"/>
      <c r="G18" s="331"/>
      <c r="H18" s="331"/>
      <c r="I18" s="331"/>
      <c r="J18" s="332"/>
      <c r="K18" s="333"/>
      <c r="L18" s="333"/>
      <c r="M18" s="333"/>
      <c r="N18" s="333"/>
      <c r="O18" s="333"/>
      <c r="P18" s="333"/>
      <c r="Q18" s="333"/>
      <c r="R18" s="333"/>
      <c r="S18" s="333"/>
      <c r="T18" s="333"/>
      <c r="U18" s="333"/>
      <c r="V18" s="333"/>
      <c r="W18" s="333"/>
      <c r="X18" s="333"/>
      <c r="Y18" s="333"/>
      <c r="Z18" s="333"/>
      <c r="AA18" s="325" t="str">
        <f t="shared" si="0"/>
        <v/>
      </c>
      <c r="AB18" s="326"/>
      <c r="AC18" s="326"/>
      <c r="AD18" s="326"/>
      <c r="AE18" s="326"/>
      <c r="AF18" s="326"/>
      <c r="AG18" s="326"/>
      <c r="AH18" s="326"/>
      <c r="AI18" s="326"/>
      <c r="AJ18" s="326"/>
      <c r="AK18" s="327"/>
      <c r="AM18" s="113"/>
      <c r="AO18" s="15" t="s">
        <v>379</v>
      </c>
    </row>
    <row r="19" spans="1:41" ht="22.9" customHeight="1">
      <c r="A19" s="339"/>
      <c r="B19" s="328" t="str">
        <f>IFERROR(VLOOKUP(SMALL('営業品目一覧（様式２）'!$I$4:$I$167,30),'営業品目一覧（様式２）'!$I$4:$J$167,2),"")</f>
        <v/>
      </c>
      <c r="C19" s="329"/>
      <c r="D19" s="330"/>
      <c r="E19" s="331" t="str">
        <f>+IF(B19="","",VLOOKUP(B19,'営業品目一覧（様式２）'!$C$4:$D$166,2,0))</f>
        <v/>
      </c>
      <c r="F19" s="331"/>
      <c r="G19" s="331"/>
      <c r="H19" s="331"/>
      <c r="I19" s="331"/>
      <c r="J19" s="332"/>
      <c r="K19" s="333"/>
      <c r="L19" s="333"/>
      <c r="M19" s="333"/>
      <c r="N19" s="333"/>
      <c r="O19" s="333"/>
      <c r="P19" s="333"/>
      <c r="Q19" s="333"/>
      <c r="R19" s="333"/>
      <c r="S19" s="333"/>
      <c r="T19" s="333"/>
      <c r="U19" s="333"/>
      <c r="V19" s="333"/>
      <c r="W19" s="333"/>
      <c r="X19" s="333"/>
      <c r="Y19" s="333"/>
      <c r="Z19" s="333"/>
      <c r="AA19" s="325" t="str">
        <f t="shared" si="0"/>
        <v/>
      </c>
      <c r="AB19" s="326"/>
      <c r="AC19" s="326"/>
      <c r="AD19" s="326"/>
      <c r="AE19" s="326"/>
      <c r="AF19" s="326"/>
      <c r="AG19" s="326"/>
      <c r="AH19" s="326"/>
      <c r="AI19" s="326"/>
      <c r="AJ19" s="326"/>
      <c r="AK19" s="327"/>
      <c r="AM19" s="113"/>
      <c r="AO19" s="15" t="s">
        <v>380</v>
      </c>
    </row>
    <row r="20" spans="1:41" ht="22.9" customHeight="1">
      <c r="A20" s="339"/>
      <c r="B20" s="368"/>
      <c r="C20" s="369"/>
      <c r="D20" s="370"/>
      <c r="E20" s="331"/>
      <c r="F20" s="331"/>
      <c r="G20" s="331"/>
      <c r="H20" s="331"/>
      <c r="I20" s="331"/>
      <c r="J20" s="332"/>
      <c r="K20" s="371"/>
      <c r="L20" s="371"/>
      <c r="M20" s="371"/>
      <c r="N20" s="371"/>
      <c r="O20" s="371"/>
      <c r="P20" s="371"/>
      <c r="Q20" s="371"/>
      <c r="R20" s="371"/>
      <c r="S20" s="371"/>
      <c r="T20" s="371"/>
      <c r="U20" s="371"/>
      <c r="V20" s="371"/>
      <c r="W20" s="371"/>
      <c r="X20" s="371"/>
      <c r="Y20" s="371"/>
      <c r="Z20" s="371"/>
      <c r="AA20" s="325" t="str">
        <f t="shared" si="0"/>
        <v/>
      </c>
      <c r="AB20" s="326"/>
      <c r="AC20" s="326"/>
      <c r="AD20" s="326"/>
      <c r="AE20" s="326"/>
      <c r="AF20" s="326"/>
      <c r="AG20" s="326"/>
      <c r="AH20" s="326"/>
      <c r="AI20" s="326"/>
      <c r="AJ20" s="326"/>
      <c r="AK20" s="327"/>
      <c r="AM20" s="113"/>
      <c r="AO20" s="15" t="s">
        <v>381</v>
      </c>
    </row>
    <row r="21" spans="1:41" ht="22.9" customHeight="1">
      <c r="A21" s="339"/>
      <c r="B21" s="368"/>
      <c r="C21" s="369"/>
      <c r="D21" s="370"/>
      <c r="E21" s="331"/>
      <c r="F21" s="331"/>
      <c r="G21" s="331"/>
      <c r="H21" s="331"/>
      <c r="I21" s="331"/>
      <c r="J21" s="332"/>
      <c r="K21" s="371"/>
      <c r="L21" s="371"/>
      <c r="M21" s="371"/>
      <c r="N21" s="371"/>
      <c r="O21" s="371"/>
      <c r="P21" s="371"/>
      <c r="Q21" s="371"/>
      <c r="R21" s="371"/>
      <c r="S21" s="371"/>
      <c r="T21" s="371"/>
      <c r="U21" s="371"/>
      <c r="V21" s="371"/>
      <c r="W21" s="371"/>
      <c r="X21" s="371"/>
      <c r="Y21" s="371"/>
      <c r="Z21" s="371"/>
      <c r="AA21" s="325" t="str">
        <f t="shared" si="0"/>
        <v/>
      </c>
      <c r="AB21" s="326"/>
      <c r="AC21" s="326"/>
      <c r="AD21" s="326"/>
      <c r="AE21" s="326"/>
      <c r="AF21" s="326"/>
      <c r="AG21" s="326"/>
      <c r="AH21" s="326"/>
      <c r="AI21" s="326"/>
      <c r="AJ21" s="326"/>
      <c r="AK21" s="327"/>
      <c r="AM21" s="113"/>
      <c r="AO21" s="15" t="s">
        <v>382</v>
      </c>
    </row>
    <row r="22" spans="1:41" ht="22.9" customHeight="1">
      <c r="A22" s="339"/>
      <c r="B22" s="368"/>
      <c r="C22" s="369"/>
      <c r="D22" s="370"/>
      <c r="E22" s="331"/>
      <c r="F22" s="331"/>
      <c r="G22" s="331"/>
      <c r="H22" s="331"/>
      <c r="I22" s="331"/>
      <c r="J22" s="332"/>
      <c r="K22" s="371"/>
      <c r="L22" s="371"/>
      <c r="M22" s="371"/>
      <c r="N22" s="371"/>
      <c r="O22" s="371"/>
      <c r="P22" s="371"/>
      <c r="Q22" s="371"/>
      <c r="R22" s="371"/>
      <c r="S22" s="371"/>
      <c r="T22" s="371"/>
      <c r="U22" s="371"/>
      <c r="V22" s="371"/>
      <c r="W22" s="371"/>
      <c r="X22" s="371"/>
      <c r="Y22" s="371"/>
      <c r="Z22" s="371"/>
      <c r="AA22" s="325" t="str">
        <f t="shared" si="0"/>
        <v/>
      </c>
      <c r="AB22" s="326"/>
      <c r="AC22" s="326"/>
      <c r="AD22" s="326"/>
      <c r="AE22" s="326"/>
      <c r="AF22" s="326"/>
      <c r="AG22" s="326"/>
      <c r="AH22" s="326"/>
      <c r="AI22" s="326"/>
      <c r="AJ22" s="326"/>
      <c r="AK22" s="327"/>
      <c r="AM22" s="113"/>
      <c r="AO22" s="15" t="s">
        <v>383</v>
      </c>
    </row>
    <row r="23" spans="1:41" ht="22.9" customHeight="1">
      <c r="A23" s="339"/>
      <c r="B23" s="368"/>
      <c r="C23" s="369"/>
      <c r="D23" s="370"/>
      <c r="E23" s="331"/>
      <c r="F23" s="331"/>
      <c r="G23" s="331"/>
      <c r="H23" s="331"/>
      <c r="I23" s="331"/>
      <c r="J23" s="332"/>
      <c r="K23" s="371"/>
      <c r="L23" s="371"/>
      <c r="M23" s="371"/>
      <c r="N23" s="371"/>
      <c r="O23" s="371"/>
      <c r="P23" s="371"/>
      <c r="Q23" s="371"/>
      <c r="R23" s="371"/>
      <c r="S23" s="371"/>
      <c r="T23" s="371"/>
      <c r="U23" s="371"/>
      <c r="V23" s="371"/>
      <c r="W23" s="371"/>
      <c r="X23" s="371"/>
      <c r="Y23" s="371"/>
      <c r="Z23" s="371"/>
      <c r="AA23" s="325" t="str">
        <f t="shared" si="0"/>
        <v/>
      </c>
      <c r="AB23" s="326"/>
      <c r="AC23" s="326"/>
      <c r="AD23" s="326"/>
      <c r="AE23" s="326"/>
      <c r="AF23" s="326"/>
      <c r="AG23" s="326"/>
      <c r="AH23" s="326"/>
      <c r="AI23" s="326"/>
      <c r="AJ23" s="326"/>
      <c r="AK23" s="327"/>
      <c r="AM23" s="113"/>
      <c r="AO23" s="15" t="s">
        <v>384</v>
      </c>
    </row>
    <row r="24" spans="1:41" ht="22.9" customHeight="1">
      <c r="A24" s="339"/>
      <c r="B24" s="368"/>
      <c r="C24" s="369"/>
      <c r="D24" s="370"/>
      <c r="E24" s="331"/>
      <c r="F24" s="331"/>
      <c r="G24" s="331"/>
      <c r="H24" s="331"/>
      <c r="I24" s="331"/>
      <c r="J24" s="332"/>
      <c r="K24" s="371"/>
      <c r="L24" s="371"/>
      <c r="M24" s="371"/>
      <c r="N24" s="371"/>
      <c r="O24" s="371"/>
      <c r="P24" s="371"/>
      <c r="Q24" s="371"/>
      <c r="R24" s="371"/>
      <c r="S24" s="371"/>
      <c r="T24" s="371"/>
      <c r="U24" s="371"/>
      <c r="V24" s="371"/>
      <c r="W24" s="371"/>
      <c r="X24" s="371"/>
      <c r="Y24" s="371"/>
      <c r="Z24" s="371"/>
      <c r="AA24" s="325" t="str">
        <f t="shared" si="0"/>
        <v/>
      </c>
      <c r="AB24" s="326"/>
      <c r="AC24" s="326"/>
      <c r="AD24" s="326"/>
      <c r="AE24" s="326"/>
      <c r="AF24" s="326"/>
      <c r="AG24" s="326"/>
      <c r="AH24" s="326"/>
      <c r="AI24" s="326"/>
      <c r="AJ24" s="326"/>
      <c r="AK24" s="327"/>
      <c r="AM24" s="113"/>
      <c r="AO24" s="15" t="s">
        <v>385</v>
      </c>
    </row>
    <row r="25" spans="1:41" ht="22.9" customHeight="1">
      <c r="A25" s="339"/>
      <c r="B25" s="368"/>
      <c r="C25" s="369"/>
      <c r="D25" s="370"/>
      <c r="E25" s="331"/>
      <c r="F25" s="331"/>
      <c r="G25" s="331"/>
      <c r="H25" s="331"/>
      <c r="I25" s="331"/>
      <c r="J25" s="332"/>
      <c r="K25" s="371"/>
      <c r="L25" s="371"/>
      <c r="M25" s="371"/>
      <c r="N25" s="371"/>
      <c r="O25" s="371"/>
      <c r="P25" s="371"/>
      <c r="Q25" s="371"/>
      <c r="R25" s="371"/>
      <c r="S25" s="371"/>
      <c r="T25" s="371"/>
      <c r="U25" s="371"/>
      <c r="V25" s="371"/>
      <c r="W25" s="371"/>
      <c r="X25" s="371"/>
      <c r="Y25" s="371"/>
      <c r="Z25" s="371"/>
      <c r="AA25" s="325" t="str">
        <f t="shared" si="0"/>
        <v/>
      </c>
      <c r="AB25" s="326"/>
      <c r="AC25" s="326"/>
      <c r="AD25" s="326"/>
      <c r="AE25" s="326"/>
      <c r="AF25" s="326"/>
      <c r="AG25" s="326"/>
      <c r="AH25" s="326"/>
      <c r="AI25" s="326"/>
      <c r="AJ25" s="326"/>
      <c r="AK25" s="327"/>
      <c r="AM25" s="113"/>
      <c r="AO25" s="15" t="s">
        <v>386</v>
      </c>
    </row>
    <row r="26" spans="1:41" ht="22.9" customHeight="1">
      <c r="A26" s="339"/>
      <c r="B26" s="362"/>
      <c r="C26" s="363"/>
      <c r="D26" s="363"/>
      <c r="E26" s="363"/>
      <c r="F26" s="363"/>
      <c r="G26" s="363"/>
      <c r="H26" s="363"/>
      <c r="I26" s="363"/>
      <c r="J26" s="364"/>
      <c r="K26" s="357"/>
      <c r="L26" s="357"/>
      <c r="M26" s="357"/>
      <c r="N26" s="357"/>
      <c r="O26" s="357"/>
      <c r="P26" s="357"/>
      <c r="Q26" s="357"/>
      <c r="R26" s="357"/>
      <c r="S26" s="357"/>
      <c r="T26" s="357"/>
      <c r="U26" s="357"/>
      <c r="V26" s="357"/>
      <c r="W26" s="357"/>
      <c r="X26" s="357"/>
      <c r="Y26" s="357"/>
      <c r="Z26" s="357"/>
      <c r="AA26" s="325" t="str">
        <f>IF(COUNT(K26:Z26)=0,"",ROUND(SUM(K26:Z26)/2,0))</f>
        <v/>
      </c>
      <c r="AB26" s="326"/>
      <c r="AC26" s="326"/>
      <c r="AD26" s="326"/>
      <c r="AE26" s="326"/>
      <c r="AF26" s="326"/>
      <c r="AG26" s="326"/>
      <c r="AH26" s="326"/>
      <c r="AI26" s="326"/>
      <c r="AJ26" s="326"/>
      <c r="AK26" s="327"/>
      <c r="AM26" s="113"/>
      <c r="AO26" s="15" t="s">
        <v>387</v>
      </c>
    </row>
    <row r="27" spans="1:41" ht="22.9" customHeight="1">
      <c r="A27" s="340"/>
      <c r="B27" s="361" t="s">
        <v>15</v>
      </c>
      <c r="C27" s="361"/>
      <c r="D27" s="361"/>
      <c r="E27" s="361"/>
      <c r="F27" s="361"/>
      <c r="G27" s="361"/>
      <c r="H27" s="361"/>
      <c r="I27" s="361"/>
      <c r="J27" s="361"/>
      <c r="K27" s="350" t="str">
        <f>IF(COUNT($K$8:$Z$26)=0,"",IF(COUNT(K8:N26,'実績高（様式１－２）'!K8:N26)=0,"",SUM(K8:K26)+SUM('実績高（様式１－２）'!K8:N26)))</f>
        <v/>
      </c>
      <c r="L27" s="350"/>
      <c r="M27" s="350"/>
      <c r="N27" s="350"/>
      <c r="O27" s="350" t="str">
        <f>IF(COUNT($K$8:$Z$26)=0,"",IF(COUNT(O8:R26,'実績高（様式１－２）'!O8:R26)=0,"",SUM(O8:O26)+SUM('実績高（様式１－２）'!O8:R26)))</f>
        <v/>
      </c>
      <c r="P27" s="350"/>
      <c r="Q27" s="350"/>
      <c r="R27" s="350"/>
      <c r="S27" s="350" t="str">
        <f>IF(COUNT($K$8:$Z$26)=0,"",IF(COUNT(S8:V26,'実績高（様式１－２）'!S8:V26)=0,"",SUM(S8:S26)+SUM('実績高（様式１－２）'!S8:V26)))</f>
        <v/>
      </c>
      <c r="T27" s="350"/>
      <c r="U27" s="350"/>
      <c r="V27" s="350"/>
      <c r="W27" s="350" t="str">
        <f>IF(COUNT($K$8:$Z$26)=0,"",IF(COUNT(W8:Z26,'実績高（様式１－２）'!W8:Z26)=0,"",SUM(W8:W26)+SUM('実績高（様式１－２）'!W8:Z26)))</f>
        <v/>
      </c>
      <c r="X27" s="350"/>
      <c r="Y27" s="350"/>
      <c r="Z27" s="350"/>
      <c r="AA27" s="325" t="str">
        <f>IF(COUNT($K$8:$Z$26)=0,"",IF(COUNT(AA8:AA26,'実績高（様式１－２）'!AA8:AA26)=0,"",SUM(AA8:AA26)+SUM('実績高（様式１－２）'!AA8:AA26)))</f>
        <v/>
      </c>
      <c r="AB27" s="326"/>
      <c r="AC27" s="326"/>
      <c r="AD27" s="326"/>
      <c r="AE27" s="326"/>
      <c r="AF27" s="326"/>
      <c r="AG27" s="326"/>
      <c r="AH27" s="326"/>
      <c r="AI27" s="326"/>
      <c r="AJ27" s="326"/>
      <c r="AK27" s="327"/>
      <c r="AO27" s="15" t="s">
        <v>388</v>
      </c>
    </row>
    <row r="28" spans="1:41" ht="25.9"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O28" s="15" t="s">
        <v>389</v>
      </c>
    </row>
    <row r="29" spans="1:41" ht="24" customHeight="1">
      <c r="AO29" s="15" t="s">
        <v>390</v>
      </c>
    </row>
    <row r="30" spans="1:41" ht="24" customHeight="1">
      <c r="AO30" s="15" t="s">
        <v>391</v>
      </c>
    </row>
    <row r="31" spans="1:41" ht="24" customHeight="1">
      <c r="AO31" s="15" t="s">
        <v>392</v>
      </c>
    </row>
    <row r="32" spans="1:41" ht="24" customHeight="1">
      <c r="AO32" s="15" t="s">
        <v>393</v>
      </c>
    </row>
    <row r="33" spans="41:41" ht="24" customHeight="1">
      <c r="AO33" s="15" t="s">
        <v>394</v>
      </c>
    </row>
    <row r="34" spans="41:41" ht="24" customHeight="1">
      <c r="AO34" s="15" t="s">
        <v>395</v>
      </c>
    </row>
    <row r="35" spans="41:41" ht="24" customHeight="1">
      <c r="AO35" s="15" t="s">
        <v>396</v>
      </c>
    </row>
    <row r="36" spans="41:41" ht="24" customHeight="1">
      <c r="AO36" s="15" t="s">
        <v>397</v>
      </c>
    </row>
  </sheetData>
  <sheetProtection algorithmName="SHA-512" hashValue="TGG2IO6kDXETShM3FDtqk6LhTKls2mMv3s5JNhY8MNyeefulWQtyeYYfEEKT35gPPnjvktwNzu3cXhVZCy4gAQ==" saltValue="dmge6iqiuGvYgzATdcqRGw==" spinCount="100000" sheet="1" objects="1" scenarios="1" selectLockedCells="1"/>
  <mergeCells count="153">
    <mergeCell ref="O2:U2"/>
    <mergeCell ref="AA27:AK27"/>
    <mergeCell ref="AA25:AK25"/>
    <mergeCell ref="B26:J26"/>
    <mergeCell ref="K26:N26"/>
    <mergeCell ref="O26:R26"/>
    <mergeCell ref="S26:V26"/>
    <mergeCell ref="W26:Z26"/>
    <mergeCell ref="AA26:AK26"/>
    <mergeCell ref="B25:D25"/>
    <mergeCell ref="E25:J25"/>
    <mergeCell ref="K25:N25"/>
    <mergeCell ref="O25:R25"/>
    <mergeCell ref="S25:V25"/>
    <mergeCell ref="W25:Z25"/>
    <mergeCell ref="AA23:AK23"/>
    <mergeCell ref="B24:D24"/>
    <mergeCell ref="E24:J24"/>
    <mergeCell ref="K24:N24"/>
    <mergeCell ref="O24:R24"/>
    <mergeCell ref="S24:V24"/>
    <mergeCell ref="W24:Z24"/>
    <mergeCell ref="AA24:AK24"/>
    <mergeCell ref="B23:D23"/>
    <mergeCell ref="E23:J23"/>
    <mergeCell ref="K23:N23"/>
    <mergeCell ref="O23:R23"/>
    <mergeCell ref="S23:V23"/>
    <mergeCell ref="W23:Z23"/>
    <mergeCell ref="AA21:AK21"/>
    <mergeCell ref="B22:D22"/>
    <mergeCell ref="E22:J22"/>
    <mergeCell ref="K22:N22"/>
    <mergeCell ref="O22:R22"/>
    <mergeCell ref="S22:V22"/>
    <mergeCell ref="W22:Z22"/>
    <mergeCell ref="AA22:AK22"/>
    <mergeCell ref="B21:D21"/>
    <mergeCell ref="E21:J21"/>
    <mergeCell ref="K21:N21"/>
    <mergeCell ref="O21:R21"/>
    <mergeCell ref="S21:V21"/>
    <mergeCell ref="W21:Z21"/>
    <mergeCell ref="AA19:AK19"/>
    <mergeCell ref="B20:D20"/>
    <mergeCell ref="E20:J20"/>
    <mergeCell ref="K20:N20"/>
    <mergeCell ref="O20:R20"/>
    <mergeCell ref="S20:V20"/>
    <mergeCell ref="W20:Z20"/>
    <mergeCell ref="AA20:AK20"/>
    <mergeCell ref="B19:D19"/>
    <mergeCell ref="E19:J19"/>
    <mergeCell ref="K19:N19"/>
    <mergeCell ref="O19:R19"/>
    <mergeCell ref="S19:V19"/>
    <mergeCell ref="W19:Z19"/>
    <mergeCell ref="AA17:AK17"/>
    <mergeCell ref="B18:D18"/>
    <mergeCell ref="E18:J18"/>
    <mergeCell ref="K18:N18"/>
    <mergeCell ref="O18:R18"/>
    <mergeCell ref="S18:V18"/>
    <mergeCell ref="W18:Z18"/>
    <mergeCell ref="AA18:AK18"/>
    <mergeCell ref="B17:D17"/>
    <mergeCell ref="E17:J17"/>
    <mergeCell ref="K17:N17"/>
    <mergeCell ref="O17:R17"/>
    <mergeCell ref="S17:V17"/>
    <mergeCell ref="W17:Z17"/>
    <mergeCell ref="AA15:AK15"/>
    <mergeCell ref="B16:D16"/>
    <mergeCell ref="E16:J16"/>
    <mergeCell ref="K16:N16"/>
    <mergeCell ref="O16:R16"/>
    <mergeCell ref="S16:V16"/>
    <mergeCell ref="W16:Z16"/>
    <mergeCell ref="AA16:AK16"/>
    <mergeCell ref="B15:D15"/>
    <mergeCell ref="E15:J15"/>
    <mergeCell ref="K15:N15"/>
    <mergeCell ref="O15:R15"/>
    <mergeCell ref="S15:V15"/>
    <mergeCell ref="W15:Z15"/>
    <mergeCell ref="AA13:AK13"/>
    <mergeCell ref="B14:D14"/>
    <mergeCell ref="E14:J14"/>
    <mergeCell ref="K14:N14"/>
    <mergeCell ref="O14:R14"/>
    <mergeCell ref="S14:V14"/>
    <mergeCell ref="W14:Z14"/>
    <mergeCell ref="AA14:AK14"/>
    <mergeCell ref="B13:D13"/>
    <mergeCell ref="E13:J13"/>
    <mergeCell ref="K13:N13"/>
    <mergeCell ref="O13:R13"/>
    <mergeCell ref="S13:V13"/>
    <mergeCell ref="W13:Z13"/>
    <mergeCell ref="K12:N12"/>
    <mergeCell ref="O12:R12"/>
    <mergeCell ref="S12:V12"/>
    <mergeCell ref="W12:Z12"/>
    <mergeCell ref="AA12:AK12"/>
    <mergeCell ref="B11:D11"/>
    <mergeCell ref="E11:J11"/>
    <mergeCell ref="K11:N11"/>
    <mergeCell ref="O11:R11"/>
    <mergeCell ref="S11:V11"/>
    <mergeCell ref="W11:Z11"/>
    <mergeCell ref="AA9:AK9"/>
    <mergeCell ref="AA10:AK10"/>
    <mergeCell ref="B9:D9"/>
    <mergeCell ref="E9:J9"/>
    <mergeCell ref="K9:N9"/>
    <mergeCell ref="O9:R9"/>
    <mergeCell ref="S9:V9"/>
    <mergeCell ref="W9:Z9"/>
    <mergeCell ref="AA11:AK11"/>
    <mergeCell ref="AA4:AK4"/>
    <mergeCell ref="AA5:AK6"/>
    <mergeCell ref="AA7:AK7"/>
    <mergeCell ref="B8:D8"/>
    <mergeCell ref="E8:J8"/>
    <mergeCell ref="K8:N8"/>
    <mergeCell ref="O8:R8"/>
    <mergeCell ref="S8:V8"/>
    <mergeCell ref="W8:Z8"/>
    <mergeCell ref="AA8:AK8"/>
    <mergeCell ref="A2:C2"/>
    <mergeCell ref="L2:N2"/>
    <mergeCell ref="A4:A5"/>
    <mergeCell ref="C4:J7"/>
    <mergeCell ref="K4:R4"/>
    <mergeCell ref="S4:Z4"/>
    <mergeCell ref="A7:A27"/>
    <mergeCell ref="K7:N7"/>
    <mergeCell ref="O7:R7"/>
    <mergeCell ref="S7:V7"/>
    <mergeCell ref="W7:Z7"/>
    <mergeCell ref="B10:D10"/>
    <mergeCell ref="E10:J10"/>
    <mergeCell ref="K10:N10"/>
    <mergeCell ref="O10:R10"/>
    <mergeCell ref="S10:V10"/>
    <mergeCell ref="W10:Z10"/>
    <mergeCell ref="B27:J27"/>
    <mergeCell ref="K27:N27"/>
    <mergeCell ref="O27:R27"/>
    <mergeCell ref="S27:V27"/>
    <mergeCell ref="W27:Z27"/>
    <mergeCell ref="B12:D12"/>
    <mergeCell ref="E12:J12"/>
  </mergeCells>
  <phoneticPr fontId="20"/>
  <conditionalFormatting sqref="K8:Z26">
    <cfRule type="expression" dxfId="1" priority="1">
      <formula>$B8&gt;="Ａ"</formula>
    </cfRule>
  </conditionalFormatting>
  <dataValidations xWindow="342" yWindow="787" count="1">
    <dataValidation type="whole" operator="greaterThanOrEqual" allowBlank="1" showInputMessage="1" showErrorMessage="1" error="0以上の半角数字で入力してください。" prompt="0以上の半角数字で入力してください。" sqref="K8:Z26" xr:uid="{F6875385-C419-49C5-B6CA-8BF69F028BBF}">
      <formula1>0</formula1>
    </dataValidation>
  </dataValidations>
  <printOptions horizontalCentered="1" verticalCentered="1"/>
  <pageMargins left="0.47244094488188981" right="0.39370078740157483" top="0.51181102362204722" bottom="0.59055118110236227" header="0.51181102362204722" footer="0.51181102362204722"/>
  <pageSetup paperSize="9" scale="92"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CX33"/>
  <sheetViews>
    <sheetView showGridLines="0" view="pageBreakPreview" zoomScaleNormal="70" zoomScaleSheetLayoutView="100" workbookViewId="0">
      <selection activeCell="R6" sqref="R6:Y6"/>
    </sheetView>
  </sheetViews>
  <sheetFormatPr defaultColWidth="2.7109375" defaultRowHeight="25.9" customHeight="1"/>
  <cols>
    <col min="1" max="1" width="3.7109375" style="16" customWidth="1"/>
    <col min="2" max="10" width="3" style="16" customWidth="1"/>
    <col min="11" max="11" width="4" style="16" customWidth="1"/>
    <col min="12" max="60" width="3" style="16" customWidth="1"/>
    <col min="61" max="61" width="6.28515625" style="16" customWidth="1"/>
    <col min="62" max="70" width="3" style="16" customWidth="1"/>
    <col min="71" max="77" width="2.7109375" style="16"/>
    <col min="78" max="78" width="25.42578125" style="15" bestFit="1" customWidth="1"/>
    <col min="79" max="79" width="8.85546875" style="15" customWidth="1"/>
    <col min="80" max="80" width="6.42578125" style="16" customWidth="1"/>
    <col min="81" max="16384" width="2.7109375" style="16"/>
  </cols>
  <sheetData>
    <row r="1" spans="1:102" s="95" customFormat="1" ht="19.5" customHeight="1">
      <c r="A1" s="95" t="s">
        <v>348</v>
      </c>
      <c r="BR1" s="170" t="str">
        <f>+IF('申請書（様式１－１）'!H20="","",'申請書（様式１－１）'!H20)</f>
        <v/>
      </c>
      <c r="BZ1" s="193"/>
      <c r="CA1" s="193"/>
    </row>
    <row r="2" spans="1:102" ht="25.9" customHeight="1">
      <c r="A2" s="407" t="s">
        <v>2</v>
      </c>
      <c r="B2" s="408"/>
      <c r="C2" s="408"/>
      <c r="D2" s="408"/>
      <c r="E2" s="409"/>
      <c r="F2" s="101"/>
      <c r="G2" s="102"/>
      <c r="H2" s="102"/>
      <c r="I2" s="102"/>
      <c r="J2" s="102"/>
      <c r="K2" s="103"/>
      <c r="L2" s="73"/>
      <c r="M2" s="73"/>
      <c r="N2" s="73"/>
      <c r="O2" s="407" t="s">
        <v>415</v>
      </c>
      <c r="P2" s="408"/>
      <c r="Q2" s="408"/>
      <c r="R2" s="408"/>
      <c r="S2" s="408"/>
      <c r="T2" s="409"/>
      <c r="U2" s="424" t="str">
        <f>IF('申請書（様式１－１）'!BD2="","",'申請書（様式１－１）'!BD2)</f>
        <v/>
      </c>
      <c r="V2" s="425"/>
      <c r="W2" s="425"/>
      <c r="X2" s="425"/>
      <c r="Y2" s="425"/>
      <c r="Z2" s="425"/>
      <c r="AA2" s="425"/>
      <c r="AB2" s="425"/>
      <c r="AC2" s="425"/>
      <c r="AD2" s="425"/>
      <c r="AE2" s="425"/>
      <c r="AF2" s="425"/>
      <c r="AG2" s="425"/>
      <c r="AH2" s="426"/>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102" ht="20.45" customHeight="1">
      <c r="A3" s="73"/>
      <c r="B3" s="73"/>
      <c r="C3" s="73"/>
      <c r="D3" s="73"/>
      <c r="E3" s="73"/>
      <c r="F3" s="74"/>
      <c r="G3" s="74"/>
      <c r="H3" s="74"/>
      <c r="I3" s="74"/>
      <c r="J3" s="74"/>
      <c r="K3" s="74"/>
      <c r="L3" s="74"/>
      <c r="M3" s="73"/>
      <c r="N3" s="73"/>
      <c r="O3" s="73"/>
      <c r="P3" s="75"/>
      <c r="Q3" s="74"/>
      <c r="R3" s="73"/>
      <c r="S3" s="73"/>
      <c r="T3" s="73"/>
      <c r="U3" s="73"/>
      <c r="V3" s="73"/>
      <c r="W3" s="73"/>
      <c r="X3" s="73"/>
      <c r="Y3" s="73"/>
      <c r="Z3" s="73"/>
      <c r="AA3" s="76"/>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CB3" s="15"/>
      <c r="CM3"/>
      <c r="CN3"/>
      <c r="CO3"/>
      <c r="CP3"/>
      <c r="CQ3"/>
      <c r="CR3"/>
      <c r="CS3"/>
      <c r="CT3"/>
      <c r="CU3"/>
      <c r="CV3"/>
      <c r="CW3"/>
      <c r="CX3"/>
    </row>
    <row r="4" spans="1:102" ht="25.9" customHeight="1">
      <c r="A4" s="410">
        <v>22</v>
      </c>
      <c r="B4" s="411"/>
      <c r="C4" s="412" t="s">
        <v>325</v>
      </c>
      <c r="D4" s="412"/>
      <c r="E4" s="412"/>
      <c r="F4" s="412"/>
      <c r="G4" s="412"/>
      <c r="H4" s="412"/>
      <c r="I4" s="412"/>
      <c r="J4" s="412"/>
      <c r="K4" s="412"/>
      <c r="L4" s="412"/>
      <c r="M4" s="412"/>
      <c r="N4" s="412"/>
      <c r="O4" s="412"/>
      <c r="P4" s="412"/>
      <c r="Q4" s="379" t="s">
        <v>326</v>
      </c>
      <c r="R4" s="414"/>
      <c r="S4" s="414"/>
      <c r="T4" s="414"/>
      <c r="U4" s="414"/>
      <c r="V4" s="414"/>
      <c r="W4" s="414"/>
      <c r="X4" s="414"/>
      <c r="Y4" s="414"/>
      <c r="Z4" s="415"/>
      <c r="AA4" s="379" t="s">
        <v>327</v>
      </c>
      <c r="AB4" s="414"/>
      <c r="AC4" s="414"/>
      <c r="AD4" s="414"/>
      <c r="AE4" s="414"/>
      <c r="AF4" s="414"/>
      <c r="AG4" s="414"/>
      <c r="AH4" s="414"/>
      <c r="AI4" s="414"/>
      <c r="AJ4" s="415"/>
      <c r="AK4" s="379" t="s">
        <v>328</v>
      </c>
      <c r="AL4" s="414"/>
      <c r="AM4" s="414"/>
      <c r="AN4" s="414"/>
      <c r="AO4" s="414"/>
      <c r="AP4" s="414"/>
      <c r="AQ4" s="414"/>
      <c r="AR4" s="414"/>
      <c r="AS4" s="414"/>
      <c r="AT4" s="414"/>
      <c r="AU4" s="414"/>
      <c r="AV4" s="414"/>
      <c r="AW4" s="414"/>
      <c r="AX4" s="414"/>
      <c r="AY4" s="414"/>
      <c r="AZ4" s="414"/>
      <c r="BA4" s="414"/>
      <c r="BB4" s="414"/>
      <c r="BC4" s="414"/>
      <c r="BD4" s="414"/>
      <c r="BE4" s="415"/>
      <c r="BF4" s="73"/>
      <c r="BG4" s="451">
        <v>24</v>
      </c>
      <c r="BH4" s="508"/>
      <c r="BI4" s="518"/>
      <c r="BJ4" s="219" t="s">
        <v>17</v>
      </c>
      <c r="BK4" s="465" t="s">
        <v>18</v>
      </c>
      <c r="BL4" s="465"/>
      <c r="BM4" s="465"/>
      <c r="BN4" s="465"/>
      <c r="BO4" s="465"/>
      <c r="BP4" s="465"/>
      <c r="BQ4" s="465"/>
      <c r="BR4" s="466"/>
      <c r="CB4" s="15"/>
      <c r="CM4"/>
      <c r="CN4"/>
      <c r="CO4"/>
      <c r="CP4"/>
      <c r="CQ4"/>
      <c r="CR4"/>
      <c r="CS4"/>
      <c r="CT4"/>
      <c r="CU4"/>
      <c r="CV4"/>
      <c r="CW4"/>
      <c r="CX4"/>
    </row>
    <row r="5" spans="1:102" ht="25.9" customHeight="1">
      <c r="A5" s="467" t="s">
        <v>8</v>
      </c>
      <c r="B5" s="468"/>
      <c r="C5" s="413"/>
      <c r="D5" s="413"/>
      <c r="E5" s="413"/>
      <c r="F5" s="413"/>
      <c r="G5" s="413"/>
      <c r="H5" s="413"/>
      <c r="I5" s="413"/>
      <c r="J5" s="413"/>
      <c r="K5" s="413"/>
      <c r="L5" s="413"/>
      <c r="M5" s="413"/>
      <c r="N5" s="413"/>
      <c r="O5" s="413"/>
      <c r="P5" s="413"/>
      <c r="Q5" s="77"/>
      <c r="R5" s="423" t="s">
        <v>420</v>
      </c>
      <c r="S5" s="423"/>
      <c r="T5" s="423"/>
      <c r="U5" s="423"/>
      <c r="V5" s="423"/>
      <c r="W5" s="423"/>
      <c r="X5" s="423"/>
      <c r="Y5" s="423"/>
      <c r="Z5" s="138"/>
      <c r="AA5" s="137"/>
      <c r="AB5" s="423" t="s">
        <v>420</v>
      </c>
      <c r="AC5" s="423"/>
      <c r="AD5" s="423"/>
      <c r="AE5" s="423"/>
      <c r="AF5" s="423"/>
      <c r="AG5" s="423"/>
      <c r="AH5" s="423"/>
      <c r="AI5" s="423"/>
      <c r="AJ5" s="139"/>
      <c r="AK5" s="77"/>
      <c r="AL5" s="423" t="s">
        <v>422</v>
      </c>
      <c r="AM5" s="423"/>
      <c r="AN5" s="423"/>
      <c r="AO5" s="423"/>
      <c r="AP5" s="423"/>
      <c r="AQ5" s="423"/>
      <c r="AR5" s="423"/>
      <c r="AS5" s="423"/>
      <c r="AT5" s="423"/>
      <c r="AU5" s="423"/>
      <c r="AV5" s="423"/>
      <c r="AW5" s="423"/>
      <c r="AX5" s="423"/>
      <c r="AY5" s="423"/>
      <c r="AZ5" s="423"/>
      <c r="BA5" s="423"/>
      <c r="BB5" s="423"/>
      <c r="BC5" s="423"/>
      <c r="BD5" s="423"/>
      <c r="BE5" s="139"/>
      <c r="BF5" s="73"/>
      <c r="BG5" s="467" t="s">
        <v>19</v>
      </c>
      <c r="BH5" s="472"/>
      <c r="BI5" s="519"/>
      <c r="BJ5" s="509" t="s">
        <v>475</v>
      </c>
      <c r="BK5" s="510"/>
      <c r="BL5" s="510"/>
      <c r="BM5" s="510"/>
      <c r="BN5" s="511"/>
      <c r="BO5" s="511"/>
      <c r="BP5" s="511"/>
      <c r="BQ5" s="511"/>
      <c r="BR5" s="220" t="s">
        <v>474</v>
      </c>
      <c r="CB5" s="15"/>
      <c r="CM5"/>
      <c r="CN5"/>
      <c r="CO5"/>
      <c r="CP5"/>
      <c r="CQ5"/>
      <c r="CR5"/>
      <c r="CS5"/>
      <c r="CT5"/>
      <c r="CU5"/>
      <c r="CV5"/>
      <c r="CW5"/>
      <c r="CX5"/>
    </row>
    <row r="6" spans="1:102" ht="25.9" customHeight="1">
      <c r="A6" s="469"/>
      <c r="B6" s="468"/>
      <c r="C6" s="416" t="s">
        <v>9</v>
      </c>
      <c r="D6" s="417"/>
      <c r="E6" s="418" t="s">
        <v>329</v>
      </c>
      <c r="F6" s="418"/>
      <c r="G6" s="418"/>
      <c r="H6" s="418"/>
      <c r="I6" s="418"/>
      <c r="J6" s="418"/>
      <c r="K6" s="418"/>
      <c r="L6" s="418"/>
      <c r="M6" s="418"/>
      <c r="N6" s="418"/>
      <c r="O6" s="418"/>
      <c r="P6" s="419"/>
      <c r="Q6" s="207" t="s">
        <v>418</v>
      </c>
      <c r="R6" s="428"/>
      <c r="S6" s="428"/>
      <c r="T6" s="428"/>
      <c r="U6" s="428"/>
      <c r="V6" s="428"/>
      <c r="W6" s="428"/>
      <c r="X6" s="428"/>
      <c r="Y6" s="428"/>
      <c r="Z6" s="208" t="s">
        <v>419</v>
      </c>
      <c r="AA6" s="207" t="s">
        <v>418</v>
      </c>
      <c r="AB6" s="428"/>
      <c r="AC6" s="428"/>
      <c r="AD6" s="428"/>
      <c r="AE6" s="428"/>
      <c r="AF6" s="428"/>
      <c r="AG6" s="428"/>
      <c r="AH6" s="428"/>
      <c r="AI6" s="428"/>
      <c r="AJ6" s="208" t="s">
        <v>421</v>
      </c>
      <c r="AK6" s="140"/>
      <c r="AL6" s="420" t="s">
        <v>330</v>
      </c>
      <c r="AM6" s="420"/>
      <c r="AN6" s="427" t="str">
        <f>IF(COUNT(Q6:AJ6)=0,"",SUM(Q6:AJ6))</f>
        <v/>
      </c>
      <c r="AO6" s="427"/>
      <c r="AP6" s="427"/>
      <c r="AQ6" s="427"/>
      <c r="AR6" s="427"/>
      <c r="AS6" s="427"/>
      <c r="AT6" s="427"/>
      <c r="AU6" s="427"/>
      <c r="AV6" s="427"/>
      <c r="AW6" s="427"/>
      <c r="AX6" s="427"/>
      <c r="AY6" s="427"/>
      <c r="AZ6" s="427"/>
      <c r="BA6" s="427"/>
      <c r="BB6" s="427"/>
      <c r="BC6" s="427"/>
      <c r="BD6" s="421" t="s">
        <v>331</v>
      </c>
      <c r="BE6" s="422"/>
      <c r="BF6" s="73"/>
      <c r="BG6" s="467"/>
      <c r="BH6" s="472"/>
      <c r="BI6" s="518"/>
      <c r="BJ6" s="219" t="s">
        <v>20</v>
      </c>
      <c r="BK6" s="465" t="s">
        <v>21</v>
      </c>
      <c r="BL6" s="465"/>
      <c r="BM6" s="465"/>
      <c r="BN6" s="465"/>
      <c r="BO6" s="465"/>
      <c r="BP6" s="465"/>
      <c r="BQ6" s="465"/>
      <c r="BR6" s="466"/>
      <c r="CB6" s="15"/>
      <c r="CM6"/>
      <c r="CN6"/>
      <c r="CO6"/>
      <c r="CP6"/>
      <c r="CQ6"/>
      <c r="CR6"/>
      <c r="CS6"/>
      <c r="CT6"/>
      <c r="CU6"/>
      <c r="CV6"/>
      <c r="CW6"/>
      <c r="CX6"/>
    </row>
    <row r="7" spans="1:102" ht="25.9" customHeight="1">
      <c r="A7" s="469"/>
      <c r="B7" s="468"/>
      <c r="C7" s="79"/>
      <c r="D7" s="80"/>
      <c r="E7" s="440" t="s">
        <v>332</v>
      </c>
      <c r="F7" s="393"/>
      <c r="G7" s="393"/>
      <c r="H7" s="393"/>
      <c r="I7" s="393"/>
      <c r="J7" s="393"/>
      <c r="K7" s="393"/>
      <c r="L7" s="393"/>
      <c r="M7" s="393"/>
      <c r="N7" s="393"/>
      <c r="O7" s="393"/>
      <c r="P7" s="394"/>
      <c r="Q7" s="395"/>
      <c r="R7" s="396"/>
      <c r="S7" s="396"/>
      <c r="T7" s="396"/>
      <c r="U7" s="396"/>
      <c r="V7" s="396"/>
      <c r="W7" s="396"/>
      <c r="X7" s="396"/>
      <c r="Y7" s="396"/>
      <c r="Z7" s="397"/>
      <c r="AA7" s="395"/>
      <c r="AB7" s="396"/>
      <c r="AC7" s="396"/>
      <c r="AD7" s="396"/>
      <c r="AE7" s="396"/>
      <c r="AF7" s="396"/>
      <c r="AG7" s="396"/>
      <c r="AH7" s="396"/>
      <c r="AI7" s="396"/>
      <c r="AJ7" s="397"/>
      <c r="AK7" s="398" t="str">
        <f>IF(COUNT(Q7:AJ7)=0,"",SUM(Q7:AJ7))</f>
        <v/>
      </c>
      <c r="AL7" s="399"/>
      <c r="AM7" s="399"/>
      <c r="AN7" s="399"/>
      <c r="AO7" s="399"/>
      <c r="AP7" s="399"/>
      <c r="AQ7" s="399"/>
      <c r="AR7" s="399"/>
      <c r="AS7" s="399"/>
      <c r="AT7" s="399"/>
      <c r="AU7" s="399"/>
      <c r="AV7" s="399"/>
      <c r="AW7" s="399"/>
      <c r="AX7" s="399"/>
      <c r="AY7" s="399"/>
      <c r="AZ7" s="399"/>
      <c r="BA7" s="399"/>
      <c r="BB7" s="399"/>
      <c r="BC7" s="399"/>
      <c r="BD7" s="399"/>
      <c r="BE7" s="400"/>
      <c r="BF7" s="73"/>
      <c r="BG7" s="467"/>
      <c r="BH7" s="472"/>
      <c r="BI7" s="520"/>
      <c r="BJ7" s="647" t="s">
        <v>475</v>
      </c>
      <c r="BK7" s="648"/>
      <c r="BL7" s="648"/>
      <c r="BM7" s="648"/>
      <c r="BN7" s="649"/>
      <c r="BO7" s="649"/>
      <c r="BP7" s="649"/>
      <c r="BQ7" s="649"/>
      <c r="BR7" s="650" t="s">
        <v>474</v>
      </c>
      <c r="CB7" s="15"/>
    </row>
    <row r="8" spans="1:102" ht="25.9" customHeight="1">
      <c r="A8" s="469"/>
      <c r="B8" s="468"/>
      <c r="C8" s="432" t="s">
        <v>10</v>
      </c>
      <c r="D8" s="433"/>
      <c r="E8" s="440" t="s">
        <v>333</v>
      </c>
      <c r="F8" s="393"/>
      <c r="G8" s="393"/>
      <c r="H8" s="393"/>
      <c r="I8" s="393"/>
      <c r="J8" s="393"/>
      <c r="K8" s="393"/>
      <c r="L8" s="393"/>
      <c r="M8" s="393"/>
      <c r="N8" s="393"/>
      <c r="O8" s="393"/>
      <c r="P8" s="394"/>
      <c r="Q8" s="395"/>
      <c r="R8" s="396"/>
      <c r="S8" s="396"/>
      <c r="T8" s="396"/>
      <c r="U8" s="396"/>
      <c r="V8" s="396"/>
      <c r="W8" s="396"/>
      <c r="X8" s="396"/>
      <c r="Y8" s="396"/>
      <c r="Z8" s="397"/>
      <c r="AA8" s="441"/>
      <c r="AB8" s="442"/>
      <c r="AC8" s="442"/>
      <c r="AD8" s="442"/>
      <c r="AE8" s="442"/>
      <c r="AF8" s="442"/>
      <c r="AG8" s="442"/>
      <c r="AH8" s="442"/>
      <c r="AI8" s="442"/>
      <c r="AJ8" s="443"/>
      <c r="AK8" s="401" t="str">
        <f>IF(Q8="","",Q8)</f>
        <v/>
      </c>
      <c r="AL8" s="402"/>
      <c r="AM8" s="402"/>
      <c r="AN8" s="402"/>
      <c r="AO8" s="402"/>
      <c r="AP8" s="402"/>
      <c r="AQ8" s="402"/>
      <c r="AR8" s="402"/>
      <c r="AS8" s="402"/>
      <c r="AT8" s="402"/>
      <c r="AU8" s="402"/>
      <c r="AV8" s="402"/>
      <c r="AW8" s="402"/>
      <c r="AX8" s="402"/>
      <c r="AY8" s="402"/>
      <c r="AZ8" s="402"/>
      <c r="BA8" s="402"/>
      <c r="BB8" s="402"/>
      <c r="BC8" s="402"/>
      <c r="BD8" s="402"/>
      <c r="BE8" s="403"/>
      <c r="BF8" s="73"/>
      <c r="BG8" s="467"/>
      <c r="BH8" s="472"/>
      <c r="BI8" s="519"/>
      <c r="BJ8" s="463" t="s">
        <v>22</v>
      </c>
      <c r="BK8" s="463"/>
      <c r="BL8" s="463"/>
      <c r="BM8" s="463"/>
      <c r="BN8" s="463"/>
      <c r="BO8" s="463"/>
      <c r="BP8" s="463"/>
      <c r="BQ8" s="463"/>
      <c r="BR8" s="464"/>
      <c r="BZ8" s="113"/>
      <c r="CB8" s="15"/>
    </row>
    <row r="9" spans="1:102" ht="25.9" customHeight="1">
      <c r="A9" s="469"/>
      <c r="B9" s="468"/>
      <c r="C9" s="432" t="s">
        <v>11</v>
      </c>
      <c r="D9" s="433"/>
      <c r="E9" s="434" t="s">
        <v>334</v>
      </c>
      <c r="F9" s="435"/>
      <c r="G9" s="435"/>
      <c r="H9" s="435"/>
      <c r="I9" s="435"/>
      <c r="J9" s="435"/>
      <c r="K9" s="435"/>
      <c r="L9" s="435"/>
      <c r="M9" s="435"/>
      <c r="N9" s="435"/>
      <c r="O9" s="435"/>
      <c r="P9" s="436"/>
      <c r="Q9" s="395"/>
      <c r="R9" s="396"/>
      <c r="S9" s="396"/>
      <c r="T9" s="396"/>
      <c r="U9" s="396"/>
      <c r="V9" s="396"/>
      <c r="W9" s="396"/>
      <c r="X9" s="396"/>
      <c r="Y9" s="396"/>
      <c r="Z9" s="397"/>
      <c r="AA9" s="437"/>
      <c r="AB9" s="438"/>
      <c r="AC9" s="438"/>
      <c r="AD9" s="438"/>
      <c r="AE9" s="438"/>
      <c r="AF9" s="438"/>
      <c r="AG9" s="438"/>
      <c r="AH9" s="438"/>
      <c r="AI9" s="438"/>
      <c r="AJ9" s="439"/>
      <c r="AK9" s="401" t="str">
        <f>IF(Q9="","",Q9)</f>
        <v/>
      </c>
      <c r="AL9" s="402"/>
      <c r="AM9" s="402"/>
      <c r="AN9" s="402"/>
      <c r="AO9" s="402"/>
      <c r="AP9" s="402"/>
      <c r="AQ9" s="402"/>
      <c r="AR9" s="402"/>
      <c r="AS9" s="402"/>
      <c r="AT9" s="402"/>
      <c r="AU9" s="402"/>
      <c r="AV9" s="402"/>
      <c r="AW9" s="402"/>
      <c r="AX9" s="402"/>
      <c r="AY9" s="402"/>
      <c r="AZ9" s="402"/>
      <c r="BA9" s="402"/>
      <c r="BB9" s="402"/>
      <c r="BC9" s="402"/>
      <c r="BD9" s="402"/>
      <c r="BE9" s="403"/>
      <c r="BF9" s="73"/>
      <c r="BG9" s="467"/>
      <c r="BH9" s="472"/>
      <c r="BI9" s="518"/>
      <c r="BJ9" s="219" t="s">
        <v>23</v>
      </c>
      <c r="BK9" s="465" t="s">
        <v>21</v>
      </c>
      <c r="BL9" s="465"/>
      <c r="BM9" s="465"/>
      <c r="BN9" s="465"/>
      <c r="BO9" s="465"/>
      <c r="BP9" s="465"/>
      <c r="BQ9" s="465"/>
      <c r="BR9" s="466"/>
      <c r="BZ9" s="113"/>
      <c r="CB9" s="15"/>
    </row>
    <row r="10" spans="1:102" ht="25.9" customHeight="1">
      <c r="A10" s="470"/>
      <c r="B10" s="471"/>
      <c r="C10" s="432" t="s">
        <v>12</v>
      </c>
      <c r="D10" s="433"/>
      <c r="E10" s="408" t="s">
        <v>7</v>
      </c>
      <c r="F10" s="408"/>
      <c r="G10" s="408"/>
      <c r="H10" s="408"/>
      <c r="I10" s="408"/>
      <c r="J10" s="408"/>
      <c r="K10" s="408"/>
      <c r="L10" s="408"/>
      <c r="M10" s="408"/>
      <c r="N10" s="408"/>
      <c r="O10" s="408"/>
      <c r="P10" s="459"/>
      <c r="Q10" s="460" t="str">
        <f>IF(COUNT(Q7:Q9)=0,"",SUM(Q7:Q9))</f>
        <v/>
      </c>
      <c r="R10" s="461"/>
      <c r="S10" s="461"/>
      <c r="T10" s="461"/>
      <c r="U10" s="461"/>
      <c r="V10" s="461"/>
      <c r="W10" s="461"/>
      <c r="X10" s="461"/>
      <c r="Y10" s="461"/>
      <c r="Z10" s="462"/>
      <c r="AA10" s="404" t="str">
        <f>IF(AA7="","",AA7)</f>
        <v/>
      </c>
      <c r="AB10" s="405"/>
      <c r="AC10" s="405"/>
      <c r="AD10" s="405"/>
      <c r="AE10" s="405"/>
      <c r="AF10" s="405"/>
      <c r="AG10" s="405"/>
      <c r="AH10" s="405"/>
      <c r="AI10" s="405"/>
      <c r="AJ10" s="406"/>
      <c r="AK10" s="401" t="str">
        <f>IF(COUNT(AK7:AK9)=0,"",SUM(AK7:AK9))</f>
        <v/>
      </c>
      <c r="AL10" s="402"/>
      <c r="AM10" s="402"/>
      <c r="AN10" s="402"/>
      <c r="AO10" s="402"/>
      <c r="AP10" s="402"/>
      <c r="AQ10" s="402"/>
      <c r="AR10" s="402"/>
      <c r="AS10" s="402"/>
      <c r="AT10" s="402"/>
      <c r="AU10" s="402"/>
      <c r="AV10" s="402"/>
      <c r="AW10" s="402"/>
      <c r="AX10" s="402"/>
      <c r="AY10" s="402"/>
      <c r="AZ10" s="402"/>
      <c r="BA10" s="402"/>
      <c r="BB10" s="402"/>
      <c r="BC10" s="402"/>
      <c r="BD10" s="402"/>
      <c r="BE10" s="403"/>
      <c r="BF10" s="73"/>
      <c r="BG10" s="467"/>
      <c r="BH10" s="472"/>
      <c r="BI10" s="520"/>
      <c r="BJ10" s="647" t="s">
        <v>475</v>
      </c>
      <c r="BK10" s="648"/>
      <c r="BL10" s="648"/>
      <c r="BM10" s="648"/>
      <c r="BN10" s="655"/>
      <c r="BO10" s="655"/>
      <c r="BP10" s="655"/>
      <c r="BQ10" s="655"/>
      <c r="BR10" s="650" t="s">
        <v>474</v>
      </c>
      <c r="BZ10" s="113"/>
      <c r="CB10" s="15"/>
    </row>
    <row r="11" spans="1:102" ht="23.25" customHeight="1">
      <c r="A11" s="73"/>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3"/>
      <c r="AX11" s="73"/>
      <c r="AY11" s="73"/>
      <c r="AZ11" s="73"/>
      <c r="BA11" s="73"/>
      <c r="BB11" s="73"/>
      <c r="BC11" s="73"/>
      <c r="BD11" s="73"/>
      <c r="BE11" s="73"/>
      <c r="BF11" s="73"/>
      <c r="BG11" s="467"/>
      <c r="BH11" s="472"/>
      <c r="BI11" s="520"/>
      <c r="BJ11" s="651" t="s">
        <v>476</v>
      </c>
      <c r="BK11" s="652"/>
      <c r="BL11" s="652"/>
      <c r="BM11" s="653"/>
      <c r="BN11" s="653"/>
      <c r="BO11" s="653"/>
      <c r="BP11" s="653"/>
      <c r="BQ11" s="652" t="s">
        <v>477</v>
      </c>
      <c r="BR11" s="654"/>
      <c r="BZ11" s="113"/>
      <c r="CB11" s="15"/>
    </row>
    <row r="12" spans="1:102" ht="25.9" customHeight="1">
      <c r="A12" s="82">
        <v>23</v>
      </c>
      <c r="B12" s="375" t="s">
        <v>24</v>
      </c>
      <c r="C12" s="375"/>
      <c r="D12" s="376"/>
      <c r="E12" s="379" t="s">
        <v>25</v>
      </c>
      <c r="F12" s="380"/>
      <c r="G12" s="380"/>
      <c r="H12" s="381"/>
      <c r="I12" s="83"/>
      <c r="J12" s="104" t="s">
        <v>398</v>
      </c>
      <c r="K12" s="104"/>
      <c r="L12" s="104"/>
      <c r="M12" s="104"/>
      <c r="N12" s="104"/>
      <c r="O12" s="104"/>
      <c r="P12" s="104"/>
      <c r="Q12" s="104"/>
      <c r="R12" s="104"/>
      <c r="S12" s="386"/>
      <c r="T12" s="386"/>
      <c r="U12" s="386"/>
      <c r="V12" s="386"/>
      <c r="W12" s="386"/>
      <c r="X12" s="386"/>
      <c r="Y12" s="386"/>
      <c r="Z12" s="386"/>
      <c r="AA12" s="386"/>
      <c r="AB12" s="104" t="s">
        <v>399</v>
      </c>
      <c r="AC12" s="106"/>
      <c r="AD12" s="84"/>
      <c r="AE12" s="382" t="s">
        <v>26</v>
      </c>
      <c r="AF12" s="382"/>
      <c r="AG12" s="382"/>
      <c r="AH12" s="382"/>
      <c r="AI12" s="382"/>
      <c r="AJ12" s="382"/>
      <c r="AK12" s="383"/>
      <c r="AL12" s="388" t="str">
        <f>IF(OR(COUNT(S12)=0,(COUNT(S13)=0)),"",IFERROR(S12/S13,0))</f>
        <v/>
      </c>
      <c r="AM12" s="389"/>
      <c r="AN12" s="389"/>
      <c r="AO12" s="389"/>
      <c r="AP12" s="389"/>
      <c r="AQ12" s="389"/>
      <c r="AR12" s="389"/>
      <c r="AS12" s="389"/>
      <c r="AT12" s="382" t="s">
        <v>27</v>
      </c>
      <c r="AU12" s="383"/>
      <c r="AV12" s="73"/>
      <c r="AW12" s="73"/>
      <c r="AX12" s="73"/>
      <c r="AY12" s="73"/>
      <c r="AZ12" s="73"/>
      <c r="BA12" s="73"/>
      <c r="BB12" s="73"/>
      <c r="BC12" s="73"/>
      <c r="BD12" s="73"/>
      <c r="BE12" s="73"/>
      <c r="BF12" s="73"/>
      <c r="BG12" s="467"/>
      <c r="BH12" s="472"/>
      <c r="BI12" s="520"/>
      <c r="BJ12" s="647" t="s">
        <v>475</v>
      </c>
      <c r="BK12" s="648"/>
      <c r="BL12" s="648"/>
      <c r="BM12" s="648"/>
      <c r="BN12" s="649"/>
      <c r="BO12" s="649"/>
      <c r="BP12" s="649"/>
      <c r="BQ12" s="649"/>
      <c r="BR12" s="650" t="s">
        <v>474</v>
      </c>
      <c r="BZ12" s="113"/>
      <c r="CB12" s="15"/>
    </row>
    <row r="13" spans="1:102" ht="25.9" customHeight="1">
      <c r="A13" s="85"/>
      <c r="B13" s="377"/>
      <c r="C13" s="377"/>
      <c r="D13" s="378"/>
      <c r="E13" s="392" t="s">
        <v>28</v>
      </c>
      <c r="F13" s="393"/>
      <c r="G13" s="393"/>
      <c r="H13" s="394"/>
      <c r="I13" s="78"/>
      <c r="J13" s="105" t="s">
        <v>400</v>
      </c>
      <c r="K13" s="105"/>
      <c r="L13" s="105"/>
      <c r="M13" s="105"/>
      <c r="N13" s="105"/>
      <c r="O13" s="105"/>
      <c r="P13" s="105"/>
      <c r="Q13" s="105"/>
      <c r="R13" s="105"/>
      <c r="S13" s="387"/>
      <c r="T13" s="387"/>
      <c r="U13" s="387"/>
      <c r="V13" s="387"/>
      <c r="W13" s="387"/>
      <c r="X13" s="387"/>
      <c r="Y13" s="387"/>
      <c r="Z13" s="387"/>
      <c r="AA13" s="387"/>
      <c r="AB13" s="105" t="s">
        <v>399</v>
      </c>
      <c r="AC13" s="105"/>
      <c r="AD13" s="86"/>
      <c r="AE13" s="384"/>
      <c r="AF13" s="384"/>
      <c r="AG13" s="384"/>
      <c r="AH13" s="384"/>
      <c r="AI13" s="384"/>
      <c r="AJ13" s="384"/>
      <c r="AK13" s="385"/>
      <c r="AL13" s="390"/>
      <c r="AM13" s="391"/>
      <c r="AN13" s="391"/>
      <c r="AO13" s="391"/>
      <c r="AP13" s="391"/>
      <c r="AQ13" s="391"/>
      <c r="AR13" s="391"/>
      <c r="AS13" s="391"/>
      <c r="AT13" s="384"/>
      <c r="AU13" s="385"/>
      <c r="AV13" s="73"/>
      <c r="AW13" s="73"/>
      <c r="AX13" s="73"/>
      <c r="AY13" s="73"/>
      <c r="AZ13" s="73"/>
      <c r="BA13" s="73"/>
      <c r="BB13" s="73"/>
      <c r="BC13" s="73"/>
      <c r="BD13" s="73"/>
      <c r="BE13" s="73"/>
      <c r="BF13" s="73"/>
      <c r="BG13" s="473"/>
      <c r="BH13" s="474"/>
      <c r="BI13" s="519"/>
      <c r="BJ13" s="656" t="s">
        <v>476</v>
      </c>
      <c r="BK13" s="463"/>
      <c r="BL13" s="463"/>
      <c r="BM13" s="657"/>
      <c r="BN13" s="657"/>
      <c r="BO13" s="657"/>
      <c r="BP13" s="657"/>
      <c r="BQ13" s="463" t="s">
        <v>477</v>
      </c>
      <c r="BR13" s="464"/>
      <c r="BZ13" s="113"/>
      <c r="CB13" s="15"/>
    </row>
    <row r="14" spans="1:102" ht="23.25" customHeight="1">
      <c r="A14" s="73"/>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3"/>
      <c r="AY14" s="73"/>
      <c r="AZ14" s="73"/>
      <c r="BA14" s="73"/>
      <c r="BB14" s="73"/>
      <c r="BC14" s="73"/>
      <c r="BD14" s="73"/>
      <c r="BE14" s="73"/>
      <c r="BF14" s="73"/>
      <c r="BG14" s="73"/>
      <c r="BH14" s="73"/>
      <c r="BI14" s="73"/>
      <c r="BJ14" s="73"/>
      <c r="BK14" s="73"/>
      <c r="BL14" s="73"/>
      <c r="BM14" s="73"/>
      <c r="BN14" s="73"/>
      <c r="BO14" s="73"/>
      <c r="BP14" s="73"/>
      <c r="BQ14" s="73"/>
      <c r="BR14" s="73"/>
      <c r="BZ14" s="113"/>
      <c r="CB14" s="15"/>
    </row>
    <row r="15" spans="1:102" ht="20.45" customHeight="1">
      <c r="A15" s="475">
        <v>25</v>
      </c>
      <c r="B15" s="375" t="s">
        <v>29</v>
      </c>
      <c r="C15" s="375"/>
      <c r="D15" s="376"/>
      <c r="E15" s="451" t="s">
        <v>9</v>
      </c>
      <c r="F15" s="452"/>
      <c r="G15" s="455" t="s">
        <v>30</v>
      </c>
      <c r="H15" s="455"/>
      <c r="I15" s="455"/>
      <c r="J15" s="455"/>
      <c r="K15" s="455"/>
      <c r="L15" s="456"/>
      <c r="M15" s="451" t="s">
        <v>10</v>
      </c>
      <c r="N15" s="452"/>
      <c r="O15" s="455" t="s">
        <v>31</v>
      </c>
      <c r="P15" s="455"/>
      <c r="Q15" s="455"/>
      <c r="R15" s="455"/>
      <c r="S15" s="455"/>
      <c r="T15" s="455"/>
      <c r="U15" s="455"/>
      <c r="V15" s="455"/>
      <c r="W15" s="455"/>
      <c r="X15" s="455"/>
      <c r="Y15" s="455"/>
      <c r="Z15" s="455"/>
      <c r="AA15" s="455"/>
      <c r="AB15" s="455"/>
      <c r="AC15" s="455"/>
      <c r="AD15" s="455"/>
      <c r="AE15" s="455"/>
      <c r="AF15" s="455"/>
      <c r="AG15" s="455"/>
      <c r="AH15" s="456"/>
      <c r="AI15" s="445" t="s">
        <v>32</v>
      </c>
      <c r="AJ15" s="446"/>
      <c r="AK15" s="446"/>
      <c r="AL15" s="446"/>
      <c r="AM15" s="446"/>
      <c r="AN15" s="446"/>
      <c r="AO15" s="446"/>
      <c r="AP15" s="446"/>
      <c r="AQ15" s="447"/>
      <c r="AR15" s="372" t="s">
        <v>33</v>
      </c>
      <c r="AS15" s="373"/>
      <c r="AT15" s="373"/>
      <c r="AU15" s="373"/>
      <c r="AV15" s="373"/>
      <c r="AW15" s="374"/>
      <c r="AX15" s="73"/>
      <c r="AY15" s="451">
        <v>26</v>
      </c>
      <c r="AZ15" s="452"/>
      <c r="BA15" s="373" t="s">
        <v>34</v>
      </c>
      <c r="BB15" s="373"/>
      <c r="BC15" s="373"/>
      <c r="BD15" s="373"/>
      <c r="BE15" s="373"/>
      <c r="BF15" s="374"/>
      <c r="BG15" s="512"/>
      <c r="BH15" s="513"/>
      <c r="BI15" s="513"/>
      <c r="BJ15" s="513"/>
      <c r="BK15" s="513"/>
      <c r="BL15" s="513"/>
      <c r="BM15" s="513"/>
      <c r="BN15" s="513"/>
      <c r="BO15" s="513"/>
      <c r="BP15" s="513"/>
      <c r="BQ15" s="513"/>
      <c r="BR15" s="514"/>
      <c r="BZ15" s="113"/>
      <c r="CB15" s="15"/>
    </row>
    <row r="16" spans="1:102" ht="20.45" customHeight="1">
      <c r="A16" s="478"/>
      <c r="B16" s="479"/>
      <c r="C16" s="479"/>
      <c r="D16" s="480"/>
      <c r="E16" s="453"/>
      <c r="F16" s="454"/>
      <c r="G16" s="457"/>
      <c r="H16" s="457"/>
      <c r="I16" s="457"/>
      <c r="J16" s="457"/>
      <c r="K16" s="457"/>
      <c r="L16" s="458"/>
      <c r="M16" s="453"/>
      <c r="N16" s="454"/>
      <c r="O16" s="457"/>
      <c r="P16" s="457"/>
      <c r="Q16" s="457"/>
      <c r="R16" s="457"/>
      <c r="S16" s="457"/>
      <c r="T16" s="457"/>
      <c r="U16" s="457"/>
      <c r="V16" s="457"/>
      <c r="W16" s="457"/>
      <c r="X16" s="457"/>
      <c r="Y16" s="457"/>
      <c r="Z16" s="457"/>
      <c r="AA16" s="457"/>
      <c r="AB16" s="457"/>
      <c r="AC16" s="457"/>
      <c r="AD16" s="457"/>
      <c r="AE16" s="457"/>
      <c r="AF16" s="457"/>
      <c r="AG16" s="457"/>
      <c r="AH16" s="458"/>
      <c r="AI16" s="448"/>
      <c r="AJ16" s="449"/>
      <c r="AK16" s="449"/>
      <c r="AL16" s="449"/>
      <c r="AM16" s="449"/>
      <c r="AN16" s="449"/>
      <c r="AO16" s="449"/>
      <c r="AP16" s="449"/>
      <c r="AQ16" s="450"/>
      <c r="AR16" s="482" t="s">
        <v>35</v>
      </c>
      <c r="AS16" s="423"/>
      <c r="AT16" s="423"/>
      <c r="AU16" s="423"/>
      <c r="AV16" s="423"/>
      <c r="AW16" s="483"/>
      <c r="AX16" s="73"/>
      <c r="AY16" s="521" t="s">
        <v>36</v>
      </c>
      <c r="AZ16" s="522"/>
      <c r="BA16" s="522"/>
      <c r="BB16" s="522"/>
      <c r="BC16" s="522"/>
      <c r="BD16" s="522"/>
      <c r="BE16" s="522"/>
      <c r="BF16" s="523"/>
      <c r="BG16" s="515"/>
      <c r="BH16" s="516"/>
      <c r="BI16" s="516"/>
      <c r="BJ16" s="516"/>
      <c r="BK16" s="516"/>
      <c r="BL16" s="516"/>
      <c r="BM16" s="516"/>
      <c r="BN16" s="516"/>
      <c r="BO16" s="516"/>
      <c r="BP16" s="516"/>
      <c r="BQ16" s="516"/>
      <c r="BR16" s="517"/>
      <c r="BZ16" s="113"/>
      <c r="CB16" s="15"/>
    </row>
    <row r="17" spans="1:80" ht="25.9" customHeight="1">
      <c r="A17" s="476"/>
      <c r="B17" s="377"/>
      <c r="C17" s="377"/>
      <c r="D17" s="378"/>
      <c r="E17" s="493"/>
      <c r="F17" s="494"/>
      <c r="G17" s="221" t="s">
        <v>467</v>
      </c>
      <c r="H17" s="495"/>
      <c r="I17" s="495"/>
      <c r="J17" s="221" t="s">
        <v>468</v>
      </c>
      <c r="K17" s="198"/>
      <c r="L17" s="222" t="s">
        <v>469</v>
      </c>
      <c r="M17" s="496"/>
      <c r="N17" s="495"/>
      <c r="O17" s="495"/>
      <c r="P17" s="495"/>
      <c r="Q17" s="221" t="s">
        <v>478</v>
      </c>
      <c r="R17" s="495"/>
      <c r="S17" s="495"/>
      <c r="T17" s="221" t="s">
        <v>479</v>
      </c>
      <c r="U17" s="495"/>
      <c r="V17" s="495"/>
      <c r="W17" s="221" t="s">
        <v>480</v>
      </c>
      <c r="X17" s="221" t="s">
        <v>481</v>
      </c>
      <c r="Y17" s="495"/>
      <c r="Z17" s="495"/>
      <c r="AA17" s="495"/>
      <c r="AB17" s="221" t="s">
        <v>478</v>
      </c>
      <c r="AC17" s="495"/>
      <c r="AD17" s="495"/>
      <c r="AE17" s="221" t="s">
        <v>479</v>
      </c>
      <c r="AF17" s="495"/>
      <c r="AG17" s="495"/>
      <c r="AH17" s="222" t="s">
        <v>480</v>
      </c>
      <c r="AI17" s="493"/>
      <c r="AJ17" s="494"/>
      <c r="AK17" s="221" t="s">
        <v>467</v>
      </c>
      <c r="AL17" s="495"/>
      <c r="AM17" s="495"/>
      <c r="AN17" s="221" t="s">
        <v>468</v>
      </c>
      <c r="AO17" s="495"/>
      <c r="AP17" s="495"/>
      <c r="AQ17" s="222" t="s">
        <v>469</v>
      </c>
      <c r="AR17" s="484"/>
      <c r="AS17" s="485"/>
      <c r="AT17" s="485"/>
      <c r="AU17" s="485"/>
      <c r="AV17" s="485"/>
      <c r="AW17" s="486"/>
      <c r="AX17" s="73"/>
      <c r="AY17" s="482" t="s">
        <v>37</v>
      </c>
      <c r="AZ17" s="423"/>
      <c r="BA17" s="423"/>
      <c r="BB17" s="423"/>
      <c r="BC17" s="423"/>
      <c r="BD17" s="423"/>
      <c r="BE17" s="423"/>
      <c r="BF17" s="483"/>
      <c r="BG17" s="487"/>
      <c r="BH17" s="488"/>
      <c r="BI17" s="488"/>
      <c r="BJ17" s="488"/>
      <c r="BK17" s="488"/>
      <c r="BL17" s="488"/>
      <c r="BM17" s="488"/>
      <c r="BN17" s="488"/>
      <c r="BO17" s="488"/>
      <c r="BP17" s="488"/>
      <c r="BQ17" s="488"/>
      <c r="BR17" s="489"/>
      <c r="BZ17" s="113"/>
      <c r="CB17" s="15"/>
    </row>
    <row r="18" spans="1:80" ht="34.5" customHeight="1">
      <c r="A18" s="444" t="s">
        <v>408</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Z18" s="113"/>
      <c r="CB18" s="15"/>
    </row>
    <row r="19" spans="1:80" ht="25.9" customHeight="1">
      <c r="A19" s="475">
        <v>27</v>
      </c>
      <c r="B19" s="375" t="s">
        <v>335</v>
      </c>
      <c r="C19" s="375"/>
      <c r="D19" s="376"/>
      <c r="E19" s="87"/>
      <c r="F19" s="88"/>
      <c r="G19" s="477" t="s">
        <v>38</v>
      </c>
      <c r="H19" s="477"/>
      <c r="I19" s="477"/>
      <c r="J19" s="477"/>
      <c r="K19" s="477"/>
      <c r="L19" s="477"/>
      <c r="M19" s="477"/>
      <c r="N19" s="477"/>
      <c r="O19" s="477"/>
      <c r="P19" s="477"/>
      <c r="Q19" s="477"/>
      <c r="R19" s="477"/>
      <c r="S19" s="88"/>
      <c r="T19" s="89"/>
      <c r="U19" s="87"/>
      <c r="V19" s="477" t="s">
        <v>39</v>
      </c>
      <c r="W19" s="477"/>
      <c r="X19" s="477"/>
      <c r="Y19" s="477"/>
      <c r="Z19" s="477"/>
      <c r="AA19" s="477"/>
      <c r="AB19" s="477"/>
      <c r="AC19" s="477"/>
      <c r="AD19" s="477"/>
      <c r="AE19" s="477"/>
      <c r="AF19" s="477"/>
      <c r="AG19" s="477"/>
      <c r="AH19" s="477"/>
      <c r="AI19" s="477"/>
      <c r="AJ19" s="89"/>
      <c r="AK19" s="87"/>
      <c r="AL19" s="88"/>
      <c r="AM19" s="477" t="s">
        <v>40</v>
      </c>
      <c r="AN19" s="477"/>
      <c r="AO19" s="477"/>
      <c r="AP19" s="477"/>
      <c r="AQ19" s="477"/>
      <c r="AR19" s="477"/>
      <c r="AS19" s="477"/>
      <c r="AT19" s="477"/>
      <c r="AU19" s="477"/>
      <c r="AV19" s="477"/>
      <c r="AW19" s="477"/>
      <c r="AX19" s="477"/>
      <c r="AY19" s="88"/>
      <c r="AZ19" s="89"/>
      <c r="BA19" s="87"/>
      <c r="BB19" s="88"/>
      <c r="BC19" s="88"/>
      <c r="BD19" s="88" t="s">
        <v>12</v>
      </c>
      <c r="BE19" s="88"/>
      <c r="BF19" s="481" t="s">
        <v>16</v>
      </c>
      <c r="BG19" s="481"/>
      <c r="BH19" s="481"/>
      <c r="BI19" s="481"/>
      <c r="BJ19" s="481"/>
      <c r="BK19" s="481"/>
      <c r="BL19" s="481"/>
      <c r="BM19" s="481"/>
      <c r="BN19" s="481"/>
      <c r="BO19" s="88"/>
      <c r="BP19" s="88"/>
      <c r="BQ19" s="88"/>
      <c r="BR19" s="89"/>
      <c r="BZ19" s="113"/>
      <c r="CB19" s="15"/>
    </row>
    <row r="20" spans="1:80" ht="25.9" customHeight="1">
      <c r="A20" s="476"/>
      <c r="B20" s="377"/>
      <c r="C20" s="377"/>
      <c r="D20" s="378"/>
      <c r="E20" s="490"/>
      <c r="F20" s="491"/>
      <c r="G20" s="491"/>
      <c r="H20" s="491"/>
      <c r="I20" s="491"/>
      <c r="J20" s="491"/>
      <c r="K20" s="491"/>
      <c r="L20" s="491"/>
      <c r="M20" s="491"/>
      <c r="N20" s="491"/>
      <c r="O20" s="491"/>
      <c r="P20" s="491"/>
      <c r="Q20" s="491"/>
      <c r="R20" s="491"/>
      <c r="S20" s="491"/>
      <c r="T20" s="492"/>
      <c r="U20" s="490"/>
      <c r="V20" s="491"/>
      <c r="W20" s="491"/>
      <c r="X20" s="491"/>
      <c r="Y20" s="491"/>
      <c r="Z20" s="491"/>
      <c r="AA20" s="491"/>
      <c r="AB20" s="491"/>
      <c r="AC20" s="491"/>
      <c r="AD20" s="491"/>
      <c r="AE20" s="491"/>
      <c r="AF20" s="491"/>
      <c r="AG20" s="491"/>
      <c r="AH20" s="491"/>
      <c r="AI20" s="491"/>
      <c r="AJ20" s="492"/>
      <c r="AK20" s="490"/>
      <c r="AL20" s="491"/>
      <c r="AM20" s="491"/>
      <c r="AN20" s="491"/>
      <c r="AO20" s="491"/>
      <c r="AP20" s="491"/>
      <c r="AQ20" s="491"/>
      <c r="AR20" s="491"/>
      <c r="AS20" s="491"/>
      <c r="AT20" s="491"/>
      <c r="AU20" s="491"/>
      <c r="AV20" s="491"/>
      <c r="AW20" s="491"/>
      <c r="AX20" s="491"/>
      <c r="AY20" s="491"/>
      <c r="AZ20" s="492"/>
      <c r="BA20" s="429" t="str">
        <f>IF(COUNT(E20:AZ20)=0,"",SUM(E20:AZ20))</f>
        <v/>
      </c>
      <c r="BB20" s="430"/>
      <c r="BC20" s="430"/>
      <c r="BD20" s="430"/>
      <c r="BE20" s="430"/>
      <c r="BF20" s="430"/>
      <c r="BG20" s="430"/>
      <c r="BH20" s="430"/>
      <c r="BI20" s="430"/>
      <c r="BJ20" s="430"/>
      <c r="BK20" s="430"/>
      <c r="BL20" s="430"/>
      <c r="BM20" s="430"/>
      <c r="BN20" s="430"/>
      <c r="BO20" s="430"/>
      <c r="BP20" s="430"/>
      <c r="BQ20" s="430"/>
      <c r="BR20" s="431"/>
      <c r="BZ20" s="113"/>
      <c r="CB20" s="15"/>
    </row>
    <row r="21" spans="1:80" ht="25.9" customHeight="1">
      <c r="A21" s="82">
        <v>28</v>
      </c>
      <c r="B21" s="90"/>
      <c r="C21" s="91"/>
      <c r="D21" s="92"/>
      <c r="E21" s="497"/>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498"/>
      <c r="BM21" s="498"/>
      <c r="BN21" s="498"/>
      <c r="BO21" s="498"/>
      <c r="BP21" s="498"/>
      <c r="BQ21" s="498"/>
      <c r="BR21" s="499"/>
      <c r="BZ21" s="113"/>
      <c r="CB21" s="15"/>
    </row>
    <row r="22" spans="1:80" ht="25.9" customHeight="1">
      <c r="A22" s="81"/>
      <c r="B22" s="506" t="s">
        <v>41</v>
      </c>
      <c r="C22" s="506"/>
      <c r="D22" s="507"/>
      <c r="E22" s="500"/>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501"/>
      <c r="AM22" s="501"/>
      <c r="AN22" s="501"/>
      <c r="AO22" s="501"/>
      <c r="AP22" s="501"/>
      <c r="AQ22" s="501"/>
      <c r="AR22" s="501"/>
      <c r="AS22" s="501"/>
      <c r="AT22" s="501"/>
      <c r="AU22" s="501"/>
      <c r="AV22" s="501"/>
      <c r="AW22" s="501"/>
      <c r="AX22" s="501"/>
      <c r="AY22" s="501"/>
      <c r="AZ22" s="501"/>
      <c r="BA22" s="501"/>
      <c r="BB22" s="501"/>
      <c r="BC22" s="501"/>
      <c r="BD22" s="501"/>
      <c r="BE22" s="501"/>
      <c r="BF22" s="501"/>
      <c r="BG22" s="501"/>
      <c r="BH22" s="501"/>
      <c r="BI22" s="501"/>
      <c r="BJ22" s="501"/>
      <c r="BK22" s="501"/>
      <c r="BL22" s="501"/>
      <c r="BM22" s="501"/>
      <c r="BN22" s="501"/>
      <c r="BO22" s="501"/>
      <c r="BP22" s="501"/>
      <c r="BQ22" s="501"/>
      <c r="BR22" s="502"/>
      <c r="BZ22" s="113"/>
      <c r="CB22" s="15"/>
    </row>
    <row r="23" spans="1:80" ht="25.9" customHeight="1">
      <c r="A23" s="81"/>
      <c r="B23" s="506"/>
      <c r="C23" s="506"/>
      <c r="D23" s="507"/>
      <c r="E23" s="500"/>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c r="BE23" s="501"/>
      <c r="BF23" s="501"/>
      <c r="BG23" s="501"/>
      <c r="BH23" s="501"/>
      <c r="BI23" s="501"/>
      <c r="BJ23" s="501"/>
      <c r="BK23" s="501"/>
      <c r="BL23" s="501"/>
      <c r="BM23" s="501"/>
      <c r="BN23" s="501"/>
      <c r="BO23" s="501"/>
      <c r="BP23" s="501"/>
      <c r="BQ23" s="501"/>
      <c r="BR23" s="502"/>
      <c r="BZ23" s="113"/>
      <c r="CB23" s="15"/>
    </row>
    <row r="24" spans="1:80" ht="25.9" customHeight="1">
      <c r="A24" s="81"/>
      <c r="B24" s="506"/>
      <c r="C24" s="506"/>
      <c r="D24" s="507"/>
      <c r="E24" s="500"/>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1"/>
      <c r="BC24" s="501"/>
      <c r="BD24" s="501"/>
      <c r="BE24" s="501"/>
      <c r="BF24" s="501"/>
      <c r="BG24" s="501"/>
      <c r="BH24" s="501"/>
      <c r="BI24" s="501"/>
      <c r="BJ24" s="501"/>
      <c r="BK24" s="501"/>
      <c r="BL24" s="501"/>
      <c r="BM24" s="501"/>
      <c r="BN24" s="501"/>
      <c r="BO24" s="501"/>
      <c r="BP24" s="501"/>
      <c r="BQ24" s="501"/>
      <c r="BR24" s="502"/>
      <c r="BZ24" s="113"/>
      <c r="CB24" s="15"/>
    </row>
    <row r="25" spans="1:80" ht="25.9" customHeight="1">
      <c r="A25" s="77"/>
      <c r="B25" s="93"/>
      <c r="C25" s="93"/>
      <c r="D25" s="94"/>
      <c r="E25" s="503"/>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4"/>
      <c r="AV25" s="504"/>
      <c r="AW25" s="504"/>
      <c r="AX25" s="504"/>
      <c r="AY25" s="504"/>
      <c r="AZ25" s="504"/>
      <c r="BA25" s="504"/>
      <c r="BB25" s="504"/>
      <c r="BC25" s="504"/>
      <c r="BD25" s="504"/>
      <c r="BE25" s="504"/>
      <c r="BF25" s="504"/>
      <c r="BG25" s="504"/>
      <c r="BH25" s="504"/>
      <c r="BI25" s="504"/>
      <c r="BJ25" s="504"/>
      <c r="BK25" s="504"/>
      <c r="BL25" s="504"/>
      <c r="BM25" s="504"/>
      <c r="BN25" s="504"/>
      <c r="BO25" s="504"/>
      <c r="BP25" s="504"/>
      <c r="BQ25" s="504"/>
      <c r="BR25" s="505"/>
      <c r="BZ25" s="113"/>
      <c r="CB25" s="15"/>
    </row>
    <row r="26" spans="1:80" ht="22.9" customHeight="1">
      <c r="A26" s="73" t="s">
        <v>42</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Z26" s="113"/>
      <c r="CB26" s="15"/>
    </row>
    <row r="27" spans="1:80" ht="22.9" customHeight="1">
      <c r="A27" s="412" t="s">
        <v>43</v>
      </c>
      <c r="B27" s="412"/>
      <c r="C27" s="412"/>
      <c r="D27" s="412"/>
      <c r="E27" s="412"/>
      <c r="F27" s="412"/>
      <c r="G27" s="412"/>
      <c r="H27" s="412"/>
      <c r="I27" s="412"/>
      <c r="J27" s="412"/>
      <c r="K27" s="412"/>
      <c r="L27" s="412"/>
      <c r="M27" s="412"/>
      <c r="N27" s="412"/>
      <c r="O27" s="412"/>
      <c r="P27" s="412" t="s">
        <v>44</v>
      </c>
      <c r="Q27" s="412"/>
      <c r="R27" s="412"/>
      <c r="S27" s="412"/>
      <c r="T27" s="412"/>
      <c r="U27" s="412" t="s">
        <v>45</v>
      </c>
      <c r="V27" s="412"/>
      <c r="W27" s="412"/>
      <c r="X27" s="412"/>
      <c r="Y27" s="412"/>
      <c r="Z27" s="412" t="s">
        <v>46</v>
      </c>
      <c r="AA27" s="412"/>
      <c r="AB27" s="412"/>
      <c r="AC27" s="412"/>
      <c r="AD27" s="412"/>
      <c r="AE27" s="412" t="s">
        <v>47</v>
      </c>
      <c r="AF27" s="412"/>
      <c r="AG27" s="412"/>
      <c r="AH27" s="412"/>
      <c r="AI27" s="412"/>
      <c r="AJ27" s="412" t="s">
        <v>48</v>
      </c>
      <c r="AK27" s="412"/>
      <c r="AL27" s="412"/>
      <c r="AM27" s="412"/>
      <c r="AN27" s="412"/>
      <c r="AO27" s="412" t="s">
        <v>49</v>
      </c>
      <c r="AP27" s="412"/>
      <c r="AQ27" s="412"/>
      <c r="AR27" s="412"/>
      <c r="AS27" s="412"/>
      <c r="AT27" s="412"/>
      <c r="AU27" s="412"/>
      <c r="AV27" s="412"/>
      <c r="AW27" s="412"/>
      <c r="AX27" s="412"/>
      <c r="AY27" s="412"/>
      <c r="AZ27" s="412"/>
      <c r="BA27" s="412"/>
      <c r="BB27" s="412"/>
      <c r="BC27" s="412"/>
      <c r="BD27" s="412" t="s">
        <v>50</v>
      </c>
      <c r="BE27" s="412"/>
      <c r="BF27" s="412"/>
      <c r="BG27" s="412"/>
      <c r="BH27" s="412"/>
      <c r="BI27" s="412" t="s">
        <v>51</v>
      </c>
      <c r="BJ27" s="413"/>
      <c r="BK27" s="413"/>
      <c r="BL27" s="413"/>
      <c r="BM27" s="413"/>
      <c r="BN27" s="412" t="s">
        <v>52</v>
      </c>
      <c r="BO27" s="412"/>
      <c r="BP27" s="412"/>
      <c r="BQ27" s="412"/>
      <c r="BR27" s="412"/>
      <c r="CB27" s="15"/>
    </row>
    <row r="28" spans="1:80" ht="22.9" customHeight="1">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3"/>
      <c r="BK28" s="413"/>
      <c r="BL28" s="413"/>
      <c r="BM28" s="413"/>
      <c r="BN28" s="412"/>
      <c r="BO28" s="412"/>
      <c r="BP28" s="412"/>
      <c r="BQ28" s="412"/>
      <c r="BR28" s="412"/>
      <c r="CB28" s="15"/>
    </row>
    <row r="29" spans="1:80" ht="22.9" customHeight="1">
      <c r="A29" s="412"/>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3"/>
      <c r="BK29" s="413"/>
      <c r="BL29" s="413"/>
      <c r="BM29" s="413"/>
      <c r="BN29" s="412"/>
      <c r="BO29" s="412"/>
      <c r="BP29" s="412"/>
      <c r="BQ29" s="412"/>
      <c r="BR29" s="412"/>
      <c r="CB29" s="15"/>
    </row>
    <row r="30" spans="1:80" ht="22.9" customHeight="1">
      <c r="A30" s="41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3"/>
      <c r="BK30" s="413"/>
      <c r="BL30" s="413"/>
      <c r="BM30" s="413"/>
      <c r="BN30" s="412"/>
      <c r="BO30" s="412"/>
      <c r="BP30" s="412"/>
      <c r="BQ30" s="412"/>
      <c r="BR30" s="412"/>
      <c r="CB30" s="15"/>
    </row>
    <row r="31" spans="1:80" ht="22.9" customHeight="1">
      <c r="A31" s="412"/>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3"/>
      <c r="BK31" s="413"/>
      <c r="BL31" s="413"/>
      <c r="BM31" s="413"/>
      <c r="BN31" s="412"/>
      <c r="BO31" s="412"/>
      <c r="BP31" s="412"/>
      <c r="BQ31" s="412"/>
      <c r="BR31" s="412"/>
      <c r="CB31" s="15"/>
    </row>
    <row r="32" spans="1:80" ht="22.9" customHeight="1">
      <c r="A32" s="412"/>
      <c r="B32" s="412"/>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3"/>
      <c r="BK32" s="413"/>
      <c r="BL32" s="413"/>
      <c r="BM32" s="413"/>
      <c r="BN32" s="412"/>
      <c r="BO32" s="412"/>
      <c r="BP32" s="412"/>
      <c r="BQ32" s="412"/>
      <c r="BR32" s="412"/>
      <c r="CB32" s="15"/>
    </row>
    <row r="33" spans="80:80" ht="25.9" customHeight="1">
      <c r="CB33" s="15"/>
    </row>
  </sheetData>
  <sheetProtection algorithmName="SHA-512" hashValue="YAFMsOTGPdENVd9bHl9X9u8oz/QEZktxszA2bJYAEAoIpdVsXohkV6QXrGE3DavcnwJjzsvtUTJCYoe6YaJOVw==" saltValue="0WZ0nAkjbKflHMUOOJsDcA==" spinCount="100000" sheet="1" objects="1" scenarios="1" selectLockedCells="1"/>
  <dataConsolidate/>
  <mergeCells count="181">
    <mergeCell ref="AO17:AP17"/>
    <mergeCell ref="AL17:AM17"/>
    <mergeCell ref="H17:I17"/>
    <mergeCell ref="BJ5:BM5"/>
    <mergeCell ref="BN5:BQ5"/>
    <mergeCell ref="BJ7:BM7"/>
    <mergeCell ref="BN7:BQ7"/>
    <mergeCell ref="BJ10:BM10"/>
    <mergeCell ref="BN10:BQ10"/>
    <mergeCell ref="BM11:BP11"/>
    <mergeCell ref="BJ11:BL11"/>
    <mergeCell ref="BQ11:BR11"/>
    <mergeCell ref="BJ12:BM12"/>
    <mergeCell ref="BN12:BQ12"/>
    <mergeCell ref="BJ13:BL13"/>
    <mergeCell ref="BM13:BP13"/>
    <mergeCell ref="BQ13:BR13"/>
    <mergeCell ref="BG15:BR16"/>
    <mergeCell ref="BI4:BI5"/>
    <mergeCell ref="BI6:BI8"/>
    <mergeCell ref="BI9:BI13"/>
    <mergeCell ref="AR16:AW16"/>
    <mergeCell ref="AK10:BE10"/>
    <mergeCell ref="AY16:BF16"/>
    <mergeCell ref="BK4:BR4"/>
    <mergeCell ref="BG4:BH4"/>
    <mergeCell ref="E7:P7"/>
    <mergeCell ref="BK6:BR6"/>
    <mergeCell ref="AO32:AS32"/>
    <mergeCell ref="AT32:AX32"/>
    <mergeCell ref="AY32:BC32"/>
    <mergeCell ref="BD32:BH32"/>
    <mergeCell ref="BI32:BM32"/>
    <mergeCell ref="BN32:BR32"/>
    <mergeCell ref="A32:O32"/>
    <mergeCell ref="P32:T32"/>
    <mergeCell ref="U32:Y32"/>
    <mergeCell ref="Z32:AD32"/>
    <mergeCell ref="AE32:AI32"/>
    <mergeCell ref="AJ32:AN32"/>
    <mergeCell ref="AO31:AS31"/>
    <mergeCell ref="AT31:AX31"/>
    <mergeCell ref="AY31:BC31"/>
    <mergeCell ref="BD31:BH31"/>
    <mergeCell ref="BI31:BM31"/>
    <mergeCell ref="BN31:BR31"/>
    <mergeCell ref="A31:O31"/>
    <mergeCell ref="P31:T31"/>
    <mergeCell ref="U31:Y31"/>
    <mergeCell ref="Z31:AD31"/>
    <mergeCell ref="AE31:AI31"/>
    <mergeCell ref="AJ31:AN31"/>
    <mergeCell ref="AO29:AS29"/>
    <mergeCell ref="AT29:AX29"/>
    <mergeCell ref="AY29:BC29"/>
    <mergeCell ref="BD29:BH29"/>
    <mergeCell ref="BI29:BM29"/>
    <mergeCell ref="BN29:BR29"/>
    <mergeCell ref="A29:O29"/>
    <mergeCell ref="P29:T29"/>
    <mergeCell ref="U29:Y29"/>
    <mergeCell ref="Z29:AD29"/>
    <mergeCell ref="AE29:AI29"/>
    <mergeCell ref="AJ29:AN29"/>
    <mergeCell ref="AO30:AS30"/>
    <mergeCell ref="AT30:AX30"/>
    <mergeCell ref="AY30:BC30"/>
    <mergeCell ref="BD30:BH30"/>
    <mergeCell ref="BI30:BM30"/>
    <mergeCell ref="BN30:BR30"/>
    <mergeCell ref="A30:O30"/>
    <mergeCell ref="P30:T30"/>
    <mergeCell ref="U30:Y30"/>
    <mergeCell ref="Z30:AD30"/>
    <mergeCell ref="AE30:AI30"/>
    <mergeCell ref="AJ30:AN30"/>
    <mergeCell ref="E21:BR25"/>
    <mergeCell ref="BI27:BM27"/>
    <mergeCell ref="BN27:BR27"/>
    <mergeCell ref="A28:O28"/>
    <mergeCell ref="P28:T28"/>
    <mergeCell ref="U28:Y28"/>
    <mergeCell ref="Z28:AD28"/>
    <mergeCell ref="AE28:AI28"/>
    <mergeCell ref="AJ28:AN28"/>
    <mergeCell ref="AO28:AS28"/>
    <mergeCell ref="AT28:AX28"/>
    <mergeCell ref="AY28:BC28"/>
    <mergeCell ref="BD28:BH28"/>
    <mergeCell ref="B22:D24"/>
    <mergeCell ref="A27:O27"/>
    <mergeCell ref="P27:T27"/>
    <mergeCell ref="U27:Y27"/>
    <mergeCell ref="Z27:AD27"/>
    <mergeCell ref="AE27:AI27"/>
    <mergeCell ref="AJ27:AN27"/>
    <mergeCell ref="AO27:AS27"/>
    <mergeCell ref="AT27:AX27"/>
    <mergeCell ref="BI28:BM28"/>
    <mergeCell ref="BN28:BR28"/>
    <mergeCell ref="A19:A20"/>
    <mergeCell ref="B19:D20"/>
    <mergeCell ref="G19:R19"/>
    <mergeCell ref="V19:AI19"/>
    <mergeCell ref="AM19:AX19"/>
    <mergeCell ref="A15:A17"/>
    <mergeCell ref="B15:D17"/>
    <mergeCell ref="BF19:BN19"/>
    <mergeCell ref="AY17:BF17"/>
    <mergeCell ref="AR17:AW17"/>
    <mergeCell ref="BG17:BR17"/>
    <mergeCell ref="E20:T20"/>
    <mergeCell ref="U20:AJ20"/>
    <mergeCell ref="AK20:AZ20"/>
    <mergeCell ref="E17:F17"/>
    <mergeCell ref="R17:S17"/>
    <mergeCell ref="U17:V17"/>
    <mergeCell ref="Y17:AA17"/>
    <mergeCell ref="AC17:AD17"/>
    <mergeCell ref="AF17:AG17"/>
    <mergeCell ref="M17:P17"/>
    <mergeCell ref="AI17:AJ17"/>
    <mergeCell ref="AY15:AZ15"/>
    <mergeCell ref="BA15:BF15"/>
    <mergeCell ref="AY27:BC27"/>
    <mergeCell ref="BD27:BH27"/>
    <mergeCell ref="BA20:BR20"/>
    <mergeCell ref="C9:D9"/>
    <mergeCell ref="E9:P9"/>
    <mergeCell ref="Q9:Z9"/>
    <mergeCell ref="AA9:AJ9"/>
    <mergeCell ref="C8:D8"/>
    <mergeCell ref="E8:P8"/>
    <mergeCell ref="Q8:Z8"/>
    <mergeCell ref="AA8:AJ8"/>
    <mergeCell ref="A18:BR18"/>
    <mergeCell ref="AI15:AQ16"/>
    <mergeCell ref="E15:F16"/>
    <mergeCell ref="G15:L16"/>
    <mergeCell ref="M15:N16"/>
    <mergeCell ref="O15:AH16"/>
    <mergeCell ref="C10:D10"/>
    <mergeCell ref="E10:P10"/>
    <mergeCell ref="Q10:Z10"/>
    <mergeCell ref="BJ8:BR8"/>
    <mergeCell ref="BK9:BR9"/>
    <mergeCell ref="A5:B10"/>
    <mergeCell ref="BG5:BH13"/>
    <mergeCell ref="Q7:Z7"/>
    <mergeCell ref="AA7:AJ7"/>
    <mergeCell ref="AK7:BE7"/>
    <mergeCell ref="AK8:BE8"/>
    <mergeCell ref="AK9:BE9"/>
    <mergeCell ref="AA10:AJ10"/>
    <mergeCell ref="A2:E2"/>
    <mergeCell ref="O2:T2"/>
    <mergeCell ref="A4:B4"/>
    <mergeCell ref="C4:P5"/>
    <mergeCell ref="Q4:Z4"/>
    <mergeCell ref="AA4:AJ4"/>
    <mergeCell ref="C6:D6"/>
    <mergeCell ref="E6:P6"/>
    <mergeCell ref="AL6:AM6"/>
    <mergeCell ref="AK4:BE4"/>
    <mergeCell ref="BD6:BE6"/>
    <mergeCell ref="R5:Y5"/>
    <mergeCell ref="AL5:BD5"/>
    <mergeCell ref="AB5:AI5"/>
    <mergeCell ref="U2:AH2"/>
    <mergeCell ref="AN6:BC6"/>
    <mergeCell ref="R6:Y6"/>
    <mergeCell ref="AB6:AI6"/>
    <mergeCell ref="AR15:AW15"/>
    <mergeCell ref="B12:D13"/>
    <mergeCell ref="E12:H12"/>
    <mergeCell ref="AE12:AK13"/>
    <mergeCell ref="AT12:AU13"/>
    <mergeCell ref="S12:AA12"/>
    <mergeCell ref="S13:AA13"/>
    <mergeCell ref="AL12:AS13"/>
    <mergeCell ref="E13:H13"/>
  </mergeCells>
  <phoneticPr fontId="20"/>
  <dataValidations xWindow="1034" yWindow="531" count="13">
    <dataValidation type="list" allowBlank="1" showInputMessage="1" showErrorMessage="1" sqref="BI4:BI13" xr:uid="{326077BC-E2FE-4975-856A-4A668C409E91}">
      <formula1>"○"</formula1>
    </dataValidation>
    <dataValidation type="whole" imeMode="halfAlpha" operator="greaterThanOrEqual" allowBlank="1" showInputMessage="1" showErrorMessage="1" error="0以上の半角数字で入力ください。_x000a_" prompt="0以上の半角数字で入力ください。_x000a_" sqref="BG15:BR16" xr:uid="{60ED84E9-EC35-46C1-A43A-BC5B4B4D5C07}">
      <formula1>0</formula1>
    </dataValidation>
    <dataValidation type="whole" imeMode="halfAlpha" operator="greaterThanOrEqual" allowBlank="1" showInputMessage="1" showErrorMessage="1" error="0以上の半角数字で入力してください。" prompt="0以上の半角数字で入力してください。" sqref="S12:AA12" xr:uid="{34535A3A-F42A-425B-88EB-6881ADDABDCD}">
      <formula1>0</formula1>
    </dataValidation>
    <dataValidation type="whole" operator="greaterThanOrEqual" allowBlank="1" showInputMessage="1" showErrorMessage="1" error="0以上の半角数字で入力してください。" prompt="0以上の半角数字で入力してください。" sqref="S13:AA13" xr:uid="{2A6F4030-7FC3-4182-901F-FEA7FA977246}">
      <formula1>0</formula1>
    </dataValidation>
    <dataValidation type="whole" allowBlank="1" showInputMessage="1" showErrorMessage="1" error="8桁以内の半角数字で入力してください。" prompt="8桁以内の半角数字で入力してください。" sqref="E20:AZ20" xr:uid="{26FDD6F8-DE66-4F1B-B4A1-4812D70AE0D7}">
      <formula1>0</formula1>
      <formula2>99999999</formula2>
    </dataValidation>
    <dataValidation type="custom" allowBlank="1" showInputMessage="1" showErrorMessage="1" error="全角15文字以内で入力して下さい。" prompt="全角15文字以内で入力して下さい。" sqref="BN5:BQ5 BN7:BQ7 BN12:BQ12 BN10" xr:uid="{B3F1812A-BA02-4321-83CE-565DF7160E94}">
      <formula1>AND(BN5=DBCS(BN5),LEN(BN5)&lt;=15)</formula1>
    </dataValidation>
    <dataValidation type="whole" imeMode="halfAlpha" allowBlank="1" showDropDown="1" showInputMessage="1" showErrorMessage="1" error="西暦で半角数字を入力してください。" prompt="西暦で半角数字を入力してください。" sqref="E17:F17 AI17:AJ17" xr:uid="{68E28431-4C4A-48F1-9696-3C6D3BD2EF34}">
      <formula1>0</formula1>
      <formula2>9999</formula2>
    </dataValidation>
    <dataValidation type="whole" imeMode="halfAlpha" allowBlank="1" showInputMessage="1" showErrorMessage="1" error="西暦で半角数字を入力してください。" prompt="西暦で半角数字を入力してください。" sqref="M17:P17" xr:uid="{6FABDE64-2287-4E1D-A153-567A23F9E8D2}">
      <formula1>0</formula1>
      <formula2>9999</formula2>
    </dataValidation>
    <dataValidation type="whole" allowBlank="1" showInputMessage="1" showErrorMessage="1" error="西暦で半角数字を入力してください。" prompt="西暦で半角数字を入力してください。" sqref="Y17:AA17" xr:uid="{5910A558-B29B-4D23-A302-BE892C393CED}">
      <formula1>0</formula1>
      <formula2>9999</formula2>
    </dataValidation>
    <dataValidation imeMode="halfAlpha" operator="greaterThanOrEqual" allowBlank="1" showInputMessage="1" showErrorMessage="1" error="半角数字で入力してください。" prompt="半角数字で入力してください。" sqref="Q8:Z9" xr:uid="{2A7BA248-F2AE-4014-B02D-D98B05BA4747}"/>
    <dataValidation imeMode="halfAlpha" allowBlank="1" showInputMessage="1" showErrorMessage="1" error="半角数字で入力して下さい。" prompt="半角数字で入力して下さい。" sqref="Q6:AJ7" xr:uid="{3255D793-CB68-465D-AC78-8EF86E9D6E38}"/>
    <dataValidation type="whole" imeMode="halfAlpha" allowBlank="1" showInputMessage="1" showErrorMessage="1" error="1以上の半角数字の整数で入力してください。" prompt="1以上の半角数字の整数で入力してください。" sqref="BM11:BP11 BM13:BP13" xr:uid="{D1CA2D5A-2D2C-4403-82A6-6685B00AB53D}">
      <formula1>1</formula1>
      <formula2>99</formula2>
    </dataValidation>
    <dataValidation type="whole" imeMode="halfAlpha" operator="greaterThanOrEqual" allowBlank="1" showInputMessage="1" showErrorMessage="1" error="0以上の半角数字で入力してください。_x000a_" prompt="0以上の半角数字で入力してください。_x000a_" sqref="AR17:AW17" xr:uid="{2AD5D6D8-13AF-4709-9645-B87326EFCBFD}">
      <formula1>0</formula1>
    </dataValidation>
  </dataValidations>
  <printOptions horizontalCentered="1" verticalCentered="1" gridLinesSet="0"/>
  <pageMargins left="0.47244094488188981" right="0.39370078740157483" top="0.51181102362204722" bottom="0" header="0.51181102362204722" footer="0.51181102362204722"/>
  <pageSetup paperSize="9" scale="68" orientation="landscape" horizontalDpi="300" verticalDpi="300" r:id="rId1"/>
  <headerFooter alignWithMargins="0"/>
  <extLst>
    <ext xmlns:x14="http://schemas.microsoft.com/office/spreadsheetml/2009/9/main" uri="{CCE6A557-97BC-4b89-ADB6-D9C93CAAB3DF}">
      <x14:dataValidations xmlns:xm="http://schemas.microsoft.com/office/excel/2006/main" xWindow="1034" yWindow="531" count="2">
        <x14:dataValidation type="list" allowBlank="1" showInputMessage="1" showErrorMessage="1" xr:uid="{597E23DF-4205-4CD9-AD82-8A85A447A1BA}">
          <x14:formula1>
            <xm:f>プルダウン!$C$1:$C$31</xm:f>
          </x14:formula1>
          <xm:sqref>K17 AO17 U17 AF17</xm:sqref>
        </x14:dataValidation>
        <x14:dataValidation type="list" allowBlank="1" showInputMessage="1" showErrorMessage="1" xr:uid="{A796DE33-9953-4B24-9C17-F7E7B299B3FA}">
          <x14:formula1>
            <xm:f>プルダウン!$B$1:$B$12</xm:f>
          </x14:formula1>
          <xm:sqref>AL17:AM17 H17:I17 R17:S17 AC17:AD17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E23"/>
  <sheetViews>
    <sheetView showGridLines="0" view="pageBreakPreview" zoomScaleNormal="75" zoomScaleSheetLayoutView="100" workbookViewId="0">
      <selection activeCell="D9" sqref="D9:H10"/>
    </sheetView>
  </sheetViews>
  <sheetFormatPr defaultColWidth="8.85546875" defaultRowHeight="34.9" customHeight="1"/>
  <cols>
    <col min="1" max="1" width="4.7109375" style="57" customWidth="1"/>
    <col min="2" max="2" width="12.28515625" style="57" bestFit="1" customWidth="1"/>
    <col min="3" max="22" width="3.7109375" style="57" customWidth="1"/>
    <col min="23" max="40" width="4.7109375" style="57" customWidth="1"/>
    <col min="41" max="53" width="3.7109375" style="57" customWidth="1"/>
    <col min="54" max="57" width="3.140625" style="57" customWidth="1"/>
    <col min="58" max="16384" width="8.85546875" style="57"/>
  </cols>
  <sheetData>
    <row r="1" spans="1:57" s="55" customFormat="1" ht="34.5" customHeight="1">
      <c r="A1" s="63" t="s">
        <v>292</v>
      </c>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171" t="str">
        <f>+IF('申請書（様式１－１）'!H20="","",'申請書（様式１－１）'!H20)</f>
        <v/>
      </c>
    </row>
    <row r="2" spans="1:57" ht="34.9" customHeight="1">
      <c r="A2" s="584" t="s">
        <v>2</v>
      </c>
      <c r="B2" s="585"/>
      <c r="C2" s="586"/>
      <c r="D2" s="587"/>
      <c r="E2" s="588"/>
      <c r="F2" s="587"/>
      <c r="G2" s="588"/>
      <c r="H2" s="587"/>
      <c r="I2" s="596"/>
      <c r="J2" s="587"/>
      <c r="K2" s="588"/>
      <c r="L2" s="587"/>
      <c r="M2" s="588"/>
      <c r="N2" s="589"/>
      <c r="O2" s="56"/>
      <c r="P2" s="56"/>
      <c r="Q2" s="56"/>
      <c r="R2" s="590" t="s">
        <v>416</v>
      </c>
      <c r="S2" s="591"/>
      <c r="T2" s="591"/>
      <c r="U2" s="591"/>
      <c r="V2" s="592"/>
      <c r="W2" s="597" t="str">
        <f>IF('申請書（様式１－１）'!BD2="","",'申請書（様式１－１）'!BD2)</f>
        <v/>
      </c>
      <c r="X2" s="598"/>
      <c r="Y2" s="598"/>
      <c r="Z2" s="598"/>
      <c r="AA2" s="598"/>
      <c r="AB2" s="598"/>
      <c r="AC2" s="598"/>
      <c r="AD2" s="598"/>
      <c r="AE2" s="598"/>
      <c r="AF2" s="598"/>
      <c r="AG2" s="598"/>
      <c r="AH2" s="598"/>
      <c r="AI2" s="598"/>
      <c r="AJ2" s="599"/>
    </row>
    <row r="3" spans="1:57" ht="34.9" customHeight="1">
      <c r="B3" s="58"/>
      <c r="C3" s="58"/>
      <c r="D3" s="58"/>
      <c r="E3" s="58"/>
      <c r="F3" s="58"/>
      <c r="G3" s="58"/>
      <c r="H3" s="58"/>
      <c r="M3" s="59"/>
      <c r="N3" s="58"/>
      <c r="O3" s="58"/>
      <c r="P3" s="58"/>
      <c r="Q3" s="58"/>
      <c r="R3" s="58"/>
      <c r="S3" s="58"/>
      <c r="T3" s="58"/>
      <c r="U3" s="58"/>
      <c r="V3" s="58"/>
      <c r="W3" s="58"/>
      <c r="X3" s="58"/>
      <c r="Y3" s="58"/>
      <c r="Z3" s="58"/>
      <c r="AA3" s="58"/>
      <c r="AB3" s="58"/>
      <c r="AC3" s="58"/>
    </row>
    <row r="4" spans="1:57" ht="34.9" customHeight="1">
      <c r="A4" s="593" t="s">
        <v>0</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c r="AW4" s="593"/>
      <c r="AX4" s="593"/>
      <c r="AY4" s="593"/>
      <c r="AZ4" s="593"/>
      <c r="BA4" s="593"/>
      <c r="BB4" s="96"/>
      <c r="BC4" s="96"/>
      <c r="BD4" s="96"/>
      <c r="BE4" s="96"/>
    </row>
    <row r="5" spans="1:57" ht="19.899999999999999" customHeight="1">
      <c r="A5" s="568" t="s">
        <v>297</v>
      </c>
      <c r="B5" s="548"/>
      <c r="C5" s="549"/>
      <c r="D5" s="572" t="s">
        <v>298</v>
      </c>
      <c r="E5" s="573"/>
      <c r="F5" s="573"/>
      <c r="G5" s="573"/>
      <c r="H5" s="574"/>
      <c r="I5" s="582" t="s">
        <v>1</v>
      </c>
      <c r="J5" s="548"/>
      <c r="K5" s="548"/>
      <c r="L5" s="548"/>
      <c r="M5" s="548"/>
      <c r="N5" s="548"/>
      <c r="O5" s="548"/>
      <c r="P5" s="548"/>
      <c r="Q5" s="548"/>
      <c r="R5" s="549"/>
      <c r="S5" s="608" t="s">
        <v>288</v>
      </c>
      <c r="T5" s="609"/>
      <c r="U5" s="609"/>
      <c r="V5" s="610"/>
      <c r="W5" s="582" t="s">
        <v>289</v>
      </c>
      <c r="X5" s="600"/>
      <c r="Y5" s="600"/>
      <c r="Z5" s="600"/>
      <c r="AA5" s="600"/>
      <c r="AB5" s="600"/>
      <c r="AC5" s="600"/>
      <c r="AD5" s="600"/>
      <c r="AE5" s="600"/>
      <c r="AF5" s="600"/>
      <c r="AG5" s="600"/>
      <c r="AH5" s="600"/>
      <c r="AI5" s="600"/>
      <c r="AJ5" s="600"/>
      <c r="AK5" s="600"/>
      <c r="AL5" s="600"/>
      <c r="AM5" s="600"/>
      <c r="AN5" s="601"/>
      <c r="AO5" s="568" t="s">
        <v>290</v>
      </c>
      <c r="AP5" s="594"/>
      <c r="AQ5" s="594"/>
      <c r="AR5" s="594"/>
      <c r="AS5" s="594"/>
      <c r="AT5" s="594"/>
      <c r="AU5" s="594"/>
      <c r="AV5" s="594"/>
      <c r="AW5" s="594"/>
      <c r="AX5" s="594"/>
      <c r="AY5" s="594"/>
      <c r="AZ5" s="594"/>
      <c r="BA5" s="595"/>
      <c r="BB5" s="60"/>
      <c r="BC5" s="60"/>
      <c r="BD5" s="60"/>
      <c r="BE5" s="60"/>
    </row>
    <row r="6" spans="1:57" ht="19.899999999999999" customHeight="1">
      <c r="A6" s="569"/>
      <c r="B6" s="570"/>
      <c r="C6" s="571"/>
      <c r="D6" s="575"/>
      <c r="E6" s="576"/>
      <c r="F6" s="576"/>
      <c r="G6" s="577"/>
      <c r="H6" s="578"/>
      <c r="I6" s="569"/>
      <c r="J6" s="583"/>
      <c r="K6" s="583"/>
      <c r="L6" s="583"/>
      <c r="M6" s="583"/>
      <c r="N6" s="583"/>
      <c r="O6" s="583"/>
      <c r="P6" s="583"/>
      <c r="Q6" s="583"/>
      <c r="R6" s="571"/>
      <c r="S6" s="611"/>
      <c r="T6" s="612"/>
      <c r="U6" s="612"/>
      <c r="V6" s="613"/>
      <c r="W6" s="602"/>
      <c r="X6" s="603"/>
      <c r="Y6" s="603"/>
      <c r="Z6" s="603"/>
      <c r="AA6" s="603"/>
      <c r="AB6" s="603"/>
      <c r="AC6" s="603"/>
      <c r="AD6" s="603"/>
      <c r="AE6" s="603"/>
      <c r="AF6" s="603"/>
      <c r="AG6" s="603"/>
      <c r="AH6" s="603"/>
      <c r="AI6" s="603"/>
      <c r="AJ6" s="603"/>
      <c r="AK6" s="603"/>
      <c r="AL6" s="603"/>
      <c r="AM6" s="603"/>
      <c r="AN6" s="604"/>
      <c r="AO6" s="527"/>
      <c r="AP6" s="528"/>
      <c r="AQ6" s="528"/>
      <c r="AR6" s="528"/>
      <c r="AS6" s="528"/>
      <c r="AT6" s="528"/>
      <c r="AU6" s="528"/>
      <c r="AV6" s="528"/>
      <c r="AW6" s="528"/>
      <c r="AX6" s="528"/>
      <c r="AY6" s="528"/>
      <c r="AZ6" s="528"/>
      <c r="BA6" s="529"/>
      <c r="BB6" s="60"/>
      <c r="BC6" s="60"/>
      <c r="BD6" s="60"/>
      <c r="BE6" s="60"/>
    </row>
    <row r="7" spans="1:57" ht="19.899999999999999" customHeight="1">
      <c r="A7" s="569"/>
      <c r="B7" s="570"/>
      <c r="C7" s="571"/>
      <c r="D7" s="575"/>
      <c r="E7" s="576"/>
      <c r="F7" s="576"/>
      <c r="G7" s="577"/>
      <c r="H7" s="578"/>
      <c r="I7" s="569"/>
      <c r="J7" s="583"/>
      <c r="K7" s="583"/>
      <c r="L7" s="583"/>
      <c r="M7" s="583"/>
      <c r="N7" s="583"/>
      <c r="O7" s="583"/>
      <c r="P7" s="583"/>
      <c r="Q7" s="583"/>
      <c r="R7" s="571"/>
      <c r="S7" s="611"/>
      <c r="T7" s="612"/>
      <c r="U7" s="612"/>
      <c r="V7" s="613"/>
      <c r="W7" s="602"/>
      <c r="X7" s="603"/>
      <c r="Y7" s="603"/>
      <c r="Z7" s="603"/>
      <c r="AA7" s="603"/>
      <c r="AB7" s="603"/>
      <c r="AC7" s="603"/>
      <c r="AD7" s="603"/>
      <c r="AE7" s="603"/>
      <c r="AF7" s="603"/>
      <c r="AG7" s="603"/>
      <c r="AH7" s="603"/>
      <c r="AI7" s="603"/>
      <c r="AJ7" s="603"/>
      <c r="AK7" s="603"/>
      <c r="AL7" s="603"/>
      <c r="AM7" s="603"/>
      <c r="AN7" s="604"/>
      <c r="AO7" s="524" t="s">
        <v>291</v>
      </c>
      <c r="AP7" s="525"/>
      <c r="AQ7" s="525"/>
      <c r="AR7" s="525"/>
      <c r="AS7" s="525"/>
      <c r="AT7" s="525"/>
      <c r="AU7" s="525"/>
      <c r="AV7" s="525"/>
      <c r="AW7" s="525"/>
      <c r="AX7" s="525"/>
      <c r="AY7" s="525"/>
      <c r="AZ7" s="525"/>
      <c r="BA7" s="526"/>
      <c r="BB7" s="60"/>
      <c r="BC7" s="60"/>
      <c r="BD7" s="60"/>
      <c r="BE7" s="60"/>
    </row>
    <row r="8" spans="1:57" ht="19.899999999999999" customHeight="1">
      <c r="A8" s="550"/>
      <c r="B8" s="551"/>
      <c r="C8" s="552"/>
      <c r="D8" s="579"/>
      <c r="E8" s="580"/>
      <c r="F8" s="580"/>
      <c r="G8" s="580"/>
      <c r="H8" s="581"/>
      <c r="I8" s="550"/>
      <c r="J8" s="551"/>
      <c r="K8" s="551"/>
      <c r="L8" s="551"/>
      <c r="M8" s="551"/>
      <c r="N8" s="551"/>
      <c r="O8" s="551"/>
      <c r="P8" s="551"/>
      <c r="Q8" s="551"/>
      <c r="R8" s="552"/>
      <c r="S8" s="614"/>
      <c r="T8" s="615"/>
      <c r="U8" s="615"/>
      <c r="V8" s="616"/>
      <c r="W8" s="605"/>
      <c r="X8" s="606"/>
      <c r="Y8" s="606"/>
      <c r="Z8" s="606"/>
      <c r="AA8" s="606"/>
      <c r="AB8" s="606"/>
      <c r="AC8" s="606"/>
      <c r="AD8" s="606"/>
      <c r="AE8" s="606"/>
      <c r="AF8" s="606"/>
      <c r="AG8" s="606"/>
      <c r="AH8" s="606"/>
      <c r="AI8" s="606"/>
      <c r="AJ8" s="606"/>
      <c r="AK8" s="606"/>
      <c r="AL8" s="606"/>
      <c r="AM8" s="606"/>
      <c r="AN8" s="607"/>
      <c r="AO8" s="527"/>
      <c r="AP8" s="528"/>
      <c r="AQ8" s="528"/>
      <c r="AR8" s="528"/>
      <c r="AS8" s="528"/>
      <c r="AT8" s="528"/>
      <c r="AU8" s="528"/>
      <c r="AV8" s="528"/>
      <c r="AW8" s="528"/>
      <c r="AX8" s="528"/>
      <c r="AY8" s="528"/>
      <c r="AZ8" s="528"/>
      <c r="BA8" s="529"/>
      <c r="BB8" s="60"/>
      <c r="BC8" s="60"/>
      <c r="BD8" s="60"/>
      <c r="BE8" s="60"/>
    </row>
    <row r="9" spans="1:57" ht="45.75" customHeight="1">
      <c r="A9" s="547" t="s">
        <v>349</v>
      </c>
      <c r="B9" s="554"/>
      <c r="C9" s="555"/>
      <c r="D9" s="559"/>
      <c r="E9" s="560"/>
      <c r="F9" s="560"/>
      <c r="G9" s="560"/>
      <c r="H9" s="561"/>
      <c r="I9" s="565"/>
      <c r="J9" s="566"/>
      <c r="K9" s="566"/>
      <c r="L9" s="566"/>
      <c r="M9" s="566"/>
      <c r="N9" s="566"/>
      <c r="O9" s="566"/>
      <c r="P9" s="566"/>
      <c r="Q9" s="566"/>
      <c r="R9" s="567"/>
      <c r="S9" s="530"/>
      <c r="T9" s="531"/>
      <c r="U9" s="545"/>
      <c r="V9" s="209" t="s">
        <v>483</v>
      </c>
      <c r="W9" s="533"/>
      <c r="X9" s="534"/>
      <c r="Y9" s="535"/>
      <c r="Z9" s="498"/>
      <c r="AA9" s="498"/>
      <c r="AB9" s="498"/>
      <c r="AC9" s="498"/>
      <c r="AD9" s="498"/>
      <c r="AE9" s="498"/>
      <c r="AF9" s="498"/>
      <c r="AG9" s="498"/>
      <c r="AH9" s="498"/>
      <c r="AI9" s="498"/>
      <c r="AJ9" s="498"/>
      <c r="AK9" s="498"/>
      <c r="AL9" s="498"/>
      <c r="AM9" s="498"/>
      <c r="AN9" s="499"/>
      <c r="AO9" s="530"/>
      <c r="AP9" s="531"/>
      <c r="AQ9" s="531"/>
      <c r="AR9" s="531"/>
      <c r="AS9" s="531"/>
      <c r="AT9" s="531"/>
      <c r="AU9" s="531"/>
      <c r="AV9" s="531"/>
      <c r="AW9" s="531"/>
      <c r="AX9" s="531"/>
      <c r="AY9" s="531"/>
      <c r="AZ9" s="531"/>
      <c r="BA9" s="532"/>
      <c r="BB9" s="58"/>
      <c r="BC9" s="58"/>
      <c r="BD9" s="58"/>
      <c r="BE9" s="58"/>
    </row>
    <row r="10" spans="1:57" ht="34.9" customHeight="1">
      <c r="A10" s="556"/>
      <c r="B10" s="557"/>
      <c r="C10" s="558"/>
      <c r="D10" s="562"/>
      <c r="E10" s="563"/>
      <c r="F10" s="563"/>
      <c r="G10" s="563"/>
      <c r="H10" s="564"/>
      <c r="I10" s="542" t="s">
        <v>574</v>
      </c>
      <c r="J10" s="543"/>
      <c r="K10" s="543"/>
      <c r="L10" s="543"/>
      <c r="M10" s="543"/>
      <c r="N10" s="543"/>
      <c r="O10" s="543"/>
      <c r="P10" s="543"/>
      <c r="Q10" s="543"/>
      <c r="R10" s="544"/>
      <c r="S10" s="546"/>
      <c r="T10" s="546"/>
      <c r="U10" s="546"/>
      <c r="V10" s="546"/>
      <c r="W10" s="536"/>
      <c r="X10" s="537"/>
      <c r="Y10" s="538"/>
      <c r="Z10" s="504"/>
      <c r="AA10" s="504"/>
      <c r="AB10" s="504"/>
      <c r="AC10" s="504"/>
      <c r="AD10" s="504"/>
      <c r="AE10" s="504"/>
      <c r="AF10" s="504"/>
      <c r="AG10" s="504"/>
      <c r="AH10" s="504"/>
      <c r="AI10" s="504"/>
      <c r="AJ10" s="504"/>
      <c r="AK10" s="504"/>
      <c r="AL10" s="504"/>
      <c r="AM10" s="504"/>
      <c r="AN10" s="505"/>
      <c r="AO10" s="539"/>
      <c r="AP10" s="540"/>
      <c r="AQ10" s="540"/>
      <c r="AR10" s="540"/>
      <c r="AS10" s="540"/>
      <c r="AT10" s="540"/>
      <c r="AU10" s="540"/>
      <c r="AV10" s="540"/>
      <c r="AW10" s="540"/>
      <c r="AX10" s="540"/>
      <c r="AY10" s="540"/>
      <c r="AZ10" s="540"/>
      <c r="BA10" s="541"/>
      <c r="BB10" s="58"/>
      <c r="BC10" s="58"/>
      <c r="BD10" s="58"/>
      <c r="BE10" s="58"/>
    </row>
    <row r="11" spans="1:57" ht="45.75" customHeight="1">
      <c r="A11" s="553" t="s">
        <v>295</v>
      </c>
      <c r="B11" s="548"/>
      <c r="C11" s="549"/>
      <c r="D11" s="559"/>
      <c r="E11" s="560"/>
      <c r="F11" s="560"/>
      <c r="G11" s="560"/>
      <c r="H11" s="561"/>
      <c r="I11" s="565"/>
      <c r="J11" s="566"/>
      <c r="K11" s="566"/>
      <c r="L11" s="566"/>
      <c r="M11" s="566"/>
      <c r="N11" s="566"/>
      <c r="O11" s="566"/>
      <c r="P11" s="566"/>
      <c r="Q11" s="566"/>
      <c r="R11" s="567"/>
      <c r="S11" s="530"/>
      <c r="T11" s="531"/>
      <c r="U11" s="545"/>
      <c r="V11" s="209" t="s">
        <v>482</v>
      </c>
      <c r="W11" s="533"/>
      <c r="X11" s="534"/>
      <c r="Y11" s="535"/>
      <c r="Z11" s="498"/>
      <c r="AA11" s="498"/>
      <c r="AB11" s="498"/>
      <c r="AC11" s="498"/>
      <c r="AD11" s="498"/>
      <c r="AE11" s="498"/>
      <c r="AF11" s="498"/>
      <c r="AG11" s="498"/>
      <c r="AH11" s="498"/>
      <c r="AI11" s="498"/>
      <c r="AJ11" s="498"/>
      <c r="AK11" s="498"/>
      <c r="AL11" s="498"/>
      <c r="AM11" s="498"/>
      <c r="AN11" s="499"/>
      <c r="AO11" s="530"/>
      <c r="AP11" s="531"/>
      <c r="AQ11" s="531"/>
      <c r="AR11" s="531"/>
      <c r="AS11" s="531"/>
      <c r="AT11" s="531"/>
      <c r="AU11" s="531"/>
      <c r="AV11" s="531"/>
      <c r="AW11" s="531"/>
      <c r="AX11" s="531"/>
      <c r="AY11" s="531"/>
      <c r="AZ11" s="531"/>
      <c r="BA11" s="532"/>
      <c r="BB11" s="58"/>
      <c r="BC11" s="58"/>
      <c r="BD11" s="58"/>
      <c r="BE11" s="58"/>
    </row>
    <row r="12" spans="1:57" ht="34.9" customHeight="1">
      <c r="A12" s="550"/>
      <c r="B12" s="551"/>
      <c r="C12" s="552"/>
      <c r="D12" s="562"/>
      <c r="E12" s="563"/>
      <c r="F12" s="563"/>
      <c r="G12" s="563"/>
      <c r="H12" s="564"/>
      <c r="I12" s="542" t="s">
        <v>574</v>
      </c>
      <c r="J12" s="543"/>
      <c r="K12" s="543"/>
      <c r="L12" s="543"/>
      <c r="M12" s="543"/>
      <c r="N12" s="543"/>
      <c r="O12" s="543"/>
      <c r="P12" s="543"/>
      <c r="Q12" s="543"/>
      <c r="R12" s="544"/>
      <c r="S12" s="546"/>
      <c r="T12" s="546"/>
      <c r="U12" s="546"/>
      <c r="V12" s="546"/>
      <c r="W12" s="536"/>
      <c r="X12" s="537"/>
      <c r="Y12" s="538"/>
      <c r="Z12" s="504"/>
      <c r="AA12" s="504"/>
      <c r="AB12" s="504"/>
      <c r="AC12" s="504"/>
      <c r="AD12" s="504"/>
      <c r="AE12" s="504"/>
      <c r="AF12" s="504"/>
      <c r="AG12" s="504"/>
      <c r="AH12" s="504"/>
      <c r="AI12" s="504"/>
      <c r="AJ12" s="504"/>
      <c r="AK12" s="504"/>
      <c r="AL12" s="504"/>
      <c r="AM12" s="504"/>
      <c r="AN12" s="505"/>
      <c r="AO12" s="539"/>
      <c r="AP12" s="540"/>
      <c r="AQ12" s="540"/>
      <c r="AR12" s="540"/>
      <c r="AS12" s="540"/>
      <c r="AT12" s="540"/>
      <c r="AU12" s="540"/>
      <c r="AV12" s="540"/>
      <c r="AW12" s="540"/>
      <c r="AX12" s="540"/>
      <c r="AY12" s="540"/>
      <c r="AZ12" s="540"/>
      <c r="BA12" s="541"/>
      <c r="BB12" s="58"/>
      <c r="BC12" s="58"/>
      <c r="BD12" s="58"/>
      <c r="BE12" s="58"/>
    </row>
    <row r="13" spans="1:57" ht="45.75" customHeight="1">
      <c r="A13" s="547" t="s">
        <v>433</v>
      </c>
      <c r="B13" s="548"/>
      <c r="C13" s="549"/>
      <c r="D13" s="559"/>
      <c r="E13" s="560"/>
      <c r="F13" s="560"/>
      <c r="G13" s="560"/>
      <c r="H13" s="561"/>
      <c r="I13" s="565"/>
      <c r="J13" s="566"/>
      <c r="K13" s="566"/>
      <c r="L13" s="566"/>
      <c r="M13" s="566"/>
      <c r="N13" s="566"/>
      <c r="O13" s="566"/>
      <c r="P13" s="566"/>
      <c r="Q13" s="566"/>
      <c r="R13" s="567"/>
      <c r="S13" s="530"/>
      <c r="T13" s="531"/>
      <c r="U13" s="545"/>
      <c r="V13" s="209" t="s">
        <v>483</v>
      </c>
      <c r="W13" s="533"/>
      <c r="X13" s="534"/>
      <c r="Y13" s="535"/>
      <c r="Z13" s="498"/>
      <c r="AA13" s="498"/>
      <c r="AB13" s="498"/>
      <c r="AC13" s="498"/>
      <c r="AD13" s="498"/>
      <c r="AE13" s="498"/>
      <c r="AF13" s="498"/>
      <c r="AG13" s="498"/>
      <c r="AH13" s="498"/>
      <c r="AI13" s="498"/>
      <c r="AJ13" s="498"/>
      <c r="AK13" s="498"/>
      <c r="AL13" s="498"/>
      <c r="AM13" s="498"/>
      <c r="AN13" s="499"/>
      <c r="AO13" s="530"/>
      <c r="AP13" s="531"/>
      <c r="AQ13" s="531"/>
      <c r="AR13" s="531"/>
      <c r="AS13" s="531"/>
      <c r="AT13" s="531"/>
      <c r="AU13" s="531"/>
      <c r="AV13" s="531"/>
      <c r="AW13" s="531"/>
      <c r="AX13" s="531"/>
      <c r="AY13" s="531"/>
      <c r="AZ13" s="531"/>
      <c r="BA13" s="532"/>
      <c r="BB13" s="58"/>
      <c r="BC13" s="58"/>
      <c r="BD13" s="58"/>
      <c r="BE13" s="58"/>
    </row>
    <row r="14" spans="1:57" ht="34.9" customHeight="1">
      <c r="A14" s="550"/>
      <c r="B14" s="551"/>
      <c r="C14" s="552"/>
      <c r="D14" s="562"/>
      <c r="E14" s="563"/>
      <c r="F14" s="563"/>
      <c r="G14" s="563"/>
      <c r="H14" s="564"/>
      <c r="I14" s="542" t="s">
        <v>575</v>
      </c>
      <c r="J14" s="543"/>
      <c r="K14" s="543"/>
      <c r="L14" s="543"/>
      <c r="M14" s="543"/>
      <c r="N14" s="543"/>
      <c r="O14" s="543"/>
      <c r="P14" s="543"/>
      <c r="Q14" s="543"/>
      <c r="R14" s="544"/>
      <c r="S14" s="546"/>
      <c r="T14" s="546"/>
      <c r="U14" s="546"/>
      <c r="V14" s="546"/>
      <c r="W14" s="536"/>
      <c r="X14" s="537"/>
      <c r="Y14" s="538"/>
      <c r="Z14" s="504"/>
      <c r="AA14" s="504"/>
      <c r="AB14" s="504"/>
      <c r="AC14" s="504"/>
      <c r="AD14" s="504"/>
      <c r="AE14" s="504"/>
      <c r="AF14" s="504"/>
      <c r="AG14" s="504"/>
      <c r="AH14" s="504"/>
      <c r="AI14" s="504"/>
      <c r="AJ14" s="504"/>
      <c r="AK14" s="504"/>
      <c r="AL14" s="504"/>
      <c r="AM14" s="504"/>
      <c r="AN14" s="505"/>
      <c r="AO14" s="539"/>
      <c r="AP14" s="540"/>
      <c r="AQ14" s="540"/>
      <c r="AR14" s="540"/>
      <c r="AS14" s="540"/>
      <c r="AT14" s="540"/>
      <c r="AU14" s="540"/>
      <c r="AV14" s="540"/>
      <c r="AW14" s="540"/>
      <c r="AX14" s="540"/>
      <c r="AY14" s="540"/>
      <c r="AZ14" s="540"/>
      <c r="BA14" s="541"/>
      <c r="BB14" s="58"/>
      <c r="BC14" s="58"/>
      <c r="BD14" s="58"/>
      <c r="BE14" s="58"/>
    </row>
    <row r="15" spans="1:57" ht="45.75" customHeight="1">
      <c r="A15" s="553" t="s">
        <v>296</v>
      </c>
      <c r="B15" s="548"/>
      <c r="C15" s="549"/>
      <c r="D15" s="559"/>
      <c r="E15" s="560"/>
      <c r="F15" s="560"/>
      <c r="G15" s="560"/>
      <c r="H15" s="561"/>
      <c r="I15" s="565"/>
      <c r="J15" s="566"/>
      <c r="K15" s="566"/>
      <c r="L15" s="566"/>
      <c r="M15" s="566"/>
      <c r="N15" s="566"/>
      <c r="O15" s="566"/>
      <c r="P15" s="566"/>
      <c r="Q15" s="566"/>
      <c r="R15" s="567"/>
      <c r="S15" s="530"/>
      <c r="T15" s="531"/>
      <c r="U15" s="545"/>
      <c r="V15" s="209" t="s">
        <v>483</v>
      </c>
      <c r="W15" s="533"/>
      <c r="X15" s="534"/>
      <c r="Y15" s="535"/>
      <c r="Z15" s="498"/>
      <c r="AA15" s="498"/>
      <c r="AB15" s="498"/>
      <c r="AC15" s="498"/>
      <c r="AD15" s="498"/>
      <c r="AE15" s="498"/>
      <c r="AF15" s="498"/>
      <c r="AG15" s="498"/>
      <c r="AH15" s="498"/>
      <c r="AI15" s="498"/>
      <c r="AJ15" s="498"/>
      <c r="AK15" s="498"/>
      <c r="AL15" s="498"/>
      <c r="AM15" s="498"/>
      <c r="AN15" s="499"/>
      <c r="AO15" s="530"/>
      <c r="AP15" s="531"/>
      <c r="AQ15" s="531"/>
      <c r="AR15" s="531"/>
      <c r="AS15" s="531"/>
      <c r="AT15" s="531"/>
      <c r="AU15" s="531"/>
      <c r="AV15" s="531"/>
      <c r="AW15" s="531"/>
      <c r="AX15" s="531"/>
      <c r="AY15" s="531"/>
      <c r="AZ15" s="531"/>
      <c r="BA15" s="532"/>
      <c r="BB15" s="58"/>
      <c r="BC15" s="58"/>
      <c r="BD15" s="58"/>
      <c r="BE15" s="58"/>
    </row>
    <row r="16" spans="1:57" ht="34.5" customHeight="1">
      <c r="A16" s="550"/>
      <c r="B16" s="551"/>
      <c r="C16" s="552"/>
      <c r="D16" s="562"/>
      <c r="E16" s="563"/>
      <c r="F16" s="563"/>
      <c r="G16" s="563"/>
      <c r="H16" s="564"/>
      <c r="I16" s="542" t="s">
        <v>574</v>
      </c>
      <c r="J16" s="543"/>
      <c r="K16" s="543"/>
      <c r="L16" s="543"/>
      <c r="M16" s="543"/>
      <c r="N16" s="543"/>
      <c r="O16" s="543"/>
      <c r="P16" s="543"/>
      <c r="Q16" s="543"/>
      <c r="R16" s="544"/>
      <c r="S16" s="546"/>
      <c r="T16" s="546"/>
      <c r="U16" s="546"/>
      <c r="V16" s="546"/>
      <c r="W16" s="536"/>
      <c r="X16" s="537"/>
      <c r="Y16" s="538"/>
      <c r="Z16" s="504"/>
      <c r="AA16" s="504"/>
      <c r="AB16" s="504"/>
      <c r="AC16" s="504"/>
      <c r="AD16" s="504"/>
      <c r="AE16" s="504"/>
      <c r="AF16" s="504"/>
      <c r="AG16" s="504"/>
      <c r="AH16" s="504"/>
      <c r="AI16" s="504"/>
      <c r="AJ16" s="504"/>
      <c r="AK16" s="504"/>
      <c r="AL16" s="504"/>
      <c r="AM16" s="504"/>
      <c r="AN16" s="505"/>
      <c r="AO16" s="539"/>
      <c r="AP16" s="540"/>
      <c r="AQ16" s="540"/>
      <c r="AR16" s="540"/>
      <c r="AS16" s="540"/>
      <c r="AT16" s="540"/>
      <c r="AU16" s="540"/>
      <c r="AV16" s="540"/>
      <c r="AW16" s="540"/>
      <c r="AX16" s="540"/>
      <c r="AY16" s="540"/>
      <c r="AZ16" s="540"/>
      <c r="BA16" s="541"/>
      <c r="BB16" s="58"/>
      <c r="BC16" s="58"/>
      <c r="BD16" s="58"/>
      <c r="BE16" s="58"/>
    </row>
    <row r="17" spans="1:2" ht="34.5" customHeight="1">
      <c r="A17" s="61" t="s">
        <v>13</v>
      </c>
    </row>
    <row r="18" spans="1:2" ht="24" customHeight="1">
      <c r="A18" s="64">
        <v>1</v>
      </c>
      <c r="B18" s="65" t="s">
        <v>316</v>
      </c>
    </row>
    <row r="19" spans="1:2" ht="24" customHeight="1">
      <c r="A19" s="64">
        <v>2</v>
      </c>
      <c r="B19" s="65" t="s">
        <v>300</v>
      </c>
    </row>
    <row r="20" spans="1:2" ht="24" customHeight="1">
      <c r="A20" s="64">
        <v>3</v>
      </c>
      <c r="B20" s="66" t="s">
        <v>293</v>
      </c>
    </row>
    <row r="21" spans="1:2" ht="24" customHeight="1">
      <c r="A21" s="64">
        <v>4</v>
      </c>
      <c r="B21" s="66" t="s">
        <v>301</v>
      </c>
    </row>
    <row r="22" spans="1:2" ht="24" customHeight="1">
      <c r="A22" s="64">
        <v>5</v>
      </c>
      <c r="B22" s="66" t="s">
        <v>299</v>
      </c>
    </row>
    <row r="23" spans="1:2" ht="26.25" customHeight="1">
      <c r="A23" s="62"/>
      <c r="B23" s="56"/>
    </row>
  </sheetData>
  <sheetProtection algorithmName="SHA-512" hashValue="h2fjIdiRQftyIFz8D7fptg6IpgzRKzUVzdHgBLPeiEmOVYVcg6jnpjlp91AtBdLyRKbwU6TbO0D5L8t3KSsC1Q==" saltValue="0ecYGQkuK6OfrUhtkRQIrA==" spinCount="100000" sheet="1" objects="1" scenarios="1" selectLockedCells="1"/>
  <mergeCells count="57">
    <mergeCell ref="W13:Y14"/>
    <mergeCell ref="W15:Y16"/>
    <mergeCell ref="AO14:BA14"/>
    <mergeCell ref="AO15:BA15"/>
    <mergeCell ref="Z13:AN14"/>
    <mergeCell ref="Z15:AN16"/>
    <mergeCell ref="AO16:BA16"/>
    <mergeCell ref="AO13:BA13"/>
    <mergeCell ref="A5:C8"/>
    <mergeCell ref="D5:H8"/>
    <mergeCell ref="I5:R8"/>
    <mergeCell ref="A2:B2"/>
    <mergeCell ref="C2:D2"/>
    <mergeCell ref="E2:F2"/>
    <mergeCell ref="K2:L2"/>
    <mergeCell ref="M2:N2"/>
    <mergeCell ref="R2:V2"/>
    <mergeCell ref="A4:BA4"/>
    <mergeCell ref="AO5:BA6"/>
    <mergeCell ref="G2:H2"/>
    <mergeCell ref="I2:J2"/>
    <mergeCell ref="W2:AJ2"/>
    <mergeCell ref="W5:AN8"/>
    <mergeCell ref="S5:V8"/>
    <mergeCell ref="S15:U15"/>
    <mergeCell ref="S16:V16"/>
    <mergeCell ref="A13:C14"/>
    <mergeCell ref="A15:C16"/>
    <mergeCell ref="A9:C10"/>
    <mergeCell ref="A11:C12"/>
    <mergeCell ref="D9:H10"/>
    <mergeCell ref="D11:H12"/>
    <mergeCell ref="D13:H14"/>
    <mergeCell ref="D15:H16"/>
    <mergeCell ref="I9:R9"/>
    <mergeCell ref="I10:R10"/>
    <mergeCell ref="I16:R16"/>
    <mergeCell ref="I11:R11"/>
    <mergeCell ref="I13:R13"/>
    <mergeCell ref="I15:R15"/>
    <mergeCell ref="I12:R12"/>
    <mergeCell ref="I14:R14"/>
    <mergeCell ref="S9:U9"/>
    <mergeCell ref="S10:V10"/>
    <mergeCell ref="S11:U11"/>
    <mergeCell ref="S12:V12"/>
    <mergeCell ref="S13:U13"/>
    <mergeCell ref="S14:V14"/>
    <mergeCell ref="AO7:BA8"/>
    <mergeCell ref="AO9:BA9"/>
    <mergeCell ref="W9:Y10"/>
    <mergeCell ref="W11:Y12"/>
    <mergeCell ref="Z9:AN10"/>
    <mergeCell ref="Z11:AN12"/>
    <mergeCell ref="AO10:BA10"/>
    <mergeCell ref="AO11:BA11"/>
    <mergeCell ref="AO12:BA12"/>
  </mergeCells>
  <phoneticPr fontId="6"/>
  <dataValidations count="6">
    <dataValidation type="list" allowBlank="1" showInputMessage="1" sqref="D9:H16" xr:uid="{00000000-0002-0000-0300-000000000000}">
      <formula1>"○"</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AO9:BA16" xr:uid="{1F9B5F16-A1C8-4EA9-A126-82496F29A538}">
      <formula1>AND(LEN(AO9)&lt;=13, ISNUMBER(SUMPRODUCT(FIND(MID(AO9, ROW(INDIRECT("1:"&amp;LEN(AO9))),1),"0123456789-"))))</formula1>
    </dataValidation>
    <dataValidation type="custom" allowBlank="1" showInputMessage="1" showErrorMessage="1" error="全角20文字で入力して下さい。" prompt="全角20文字で入力して下さい。" sqref="I13 I9 I11 I15" xr:uid="{B1F20372-9F5B-45CD-ABE2-E4C4CA3362E2}">
      <formula1>AND(I9=DBCS(I9),LEN(I9)&lt;=20)</formula1>
    </dataValidation>
    <dataValidation type="custom" allowBlank="1" showInputMessage="1" showErrorMessage="1" error="市区町村以下の住所を全角で30文字以内で記入して下さい。" prompt="市区町村以下の住所を全角で30文字以内で記入して下さい。" sqref="Z9 Z11 Z13 Z15" xr:uid="{46B0576D-3522-4B35-9A3B-7EC7AE1D217A}">
      <formula1>AND(Z9=DBCS(Z9),LEN(Z9)&lt;=30)</formula1>
    </dataValidation>
    <dataValidation type="custom" imeMode="halfAlpha" operator="equal" allowBlank="1" showInputMessage="1" showErrorMessage="1" error="郵便番号の上3桁を半角数字で入力して下さい。" prompt="郵便番号の上3桁を半角数字で入力して下さい。" sqref="S9:U9 S11:U11 S13:U13 S15:U15" xr:uid="{BE189F1C-F0C6-4C4F-A77D-C9DD02D0CDE8}">
      <formula1>AND(LENB(S9)=3,ISNUMBER(VALUE(S9)))</formula1>
    </dataValidation>
    <dataValidation type="custom" imeMode="halfAlpha" operator="equal" allowBlank="1" showInputMessage="1" showErrorMessage="1" error="郵便番号の下4桁を半角数字で入力して下さい。" prompt="郵便番号の下4桁を半角数字で入力して下さい。" sqref="S10:V10 S12:V12 S14:V14 S16:V16" xr:uid="{54DC67BB-2DA9-4704-9D7E-1DE1A0EE8E7A}">
      <formula1>AND(LENB(S10)=4,ISNUMBER(VALUE(S10)))</formula1>
    </dataValidation>
  </dataValidations>
  <printOptions horizontalCentered="1" verticalCentered="1" gridLinesSet="0"/>
  <pageMargins left="0.47244094488188981" right="0.39370078740157483" top="0.51181102362204722" bottom="0.39370078740157483" header="0.51181102362204722" footer="0.51181102362204722"/>
  <pageSetup paperSize="9" scale="68"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6D4B135-5B0A-4D3E-A36F-2A1BE03409CD}">
          <x14:formula1>
            <xm:f>プルダウン!$A$1:$A$48</xm:f>
          </x14:formula1>
          <xm:sqref>W9:Y16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J178"/>
  <sheetViews>
    <sheetView showGridLines="0" view="pageBreakPreview" zoomScaleNormal="100" zoomScaleSheetLayoutView="100" workbookViewId="0">
      <selection activeCell="E4" sqref="E4"/>
    </sheetView>
  </sheetViews>
  <sheetFormatPr defaultColWidth="9.140625" defaultRowHeight="12"/>
  <cols>
    <col min="1" max="1" width="3.7109375" style="31" customWidth="1"/>
    <col min="2" max="2" width="19.42578125" style="31" customWidth="1"/>
    <col min="3" max="3" width="10" style="31" customWidth="1"/>
    <col min="4" max="4" width="28.5703125" style="31" customWidth="1"/>
    <col min="5" max="5" width="10.7109375" style="31" customWidth="1"/>
    <col min="6" max="6" width="11.7109375" style="31" customWidth="1"/>
    <col min="7" max="7" width="39.140625" style="31" customWidth="1"/>
    <col min="8" max="8" width="3.7109375" style="31" customWidth="1"/>
    <col min="9" max="9" width="5.5703125" style="31" hidden="1" customWidth="1"/>
    <col min="10" max="10" width="9.140625" style="31" hidden="1" customWidth="1"/>
    <col min="11" max="16384" width="9.140625" style="31"/>
  </cols>
  <sheetData>
    <row r="1" spans="1:10" ht="14.25">
      <c r="A1" s="25"/>
      <c r="B1" s="26" t="s">
        <v>78</v>
      </c>
      <c r="C1" s="27"/>
      <c r="D1" s="28"/>
      <c r="E1" s="28"/>
      <c r="F1" s="29"/>
      <c r="G1" s="30"/>
      <c r="H1" s="158"/>
      <c r="I1" s="184"/>
    </row>
    <row r="2" spans="1:10" ht="9.9499999999999993" customHeight="1">
      <c r="B2" s="26"/>
      <c r="C2" s="48"/>
      <c r="D2" s="47"/>
      <c r="E2" s="47"/>
      <c r="F2" s="49"/>
      <c r="G2" s="50"/>
      <c r="H2" s="172" t="str">
        <f>+IF('申請書（様式１－１）'!H20="","",'申請書（様式１－１）'!H20)</f>
        <v/>
      </c>
      <c r="I2" s="185"/>
    </row>
    <row r="3" spans="1:10">
      <c r="B3" s="32" t="s">
        <v>79</v>
      </c>
      <c r="C3" s="33" t="s">
        <v>80</v>
      </c>
      <c r="D3" s="32" t="s">
        <v>81</v>
      </c>
      <c r="E3" s="32" t="s">
        <v>82</v>
      </c>
      <c r="F3" s="34" t="s">
        <v>83</v>
      </c>
      <c r="G3" s="35" t="s">
        <v>84</v>
      </c>
    </row>
    <row r="4" spans="1:10" ht="14.1" customHeight="1">
      <c r="B4" s="36" t="s">
        <v>85</v>
      </c>
      <c r="C4" s="37" t="s">
        <v>86</v>
      </c>
      <c r="D4" s="36" t="s">
        <v>87</v>
      </c>
      <c r="E4" s="157"/>
      <c r="F4" s="35" t="s">
        <v>88</v>
      </c>
      <c r="G4" s="39" t="s">
        <v>89</v>
      </c>
      <c r="I4" s="187" t="str">
        <f>IF($J4&lt;&gt;"",ROW(),"")</f>
        <v/>
      </c>
      <c r="J4" s="188" t="str">
        <f>IF(COUNTA(E4:E11)&lt;&gt;0,$C4,"")</f>
        <v/>
      </c>
    </row>
    <row r="5" spans="1:10" ht="14.1" customHeight="1">
      <c r="B5" s="40"/>
      <c r="C5" s="41"/>
      <c r="D5" s="40"/>
      <c r="E5" s="157"/>
      <c r="F5" s="35" t="s">
        <v>90</v>
      </c>
      <c r="G5" s="39" t="s">
        <v>91</v>
      </c>
      <c r="I5" s="187"/>
      <c r="J5" s="188"/>
    </row>
    <row r="6" spans="1:10" ht="14.1" customHeight="1">
      <c r="B6" s="40"/>
      <c r="C6" s="41"/>
      <c r="D6" s="40"/>
      <c r="E6" s="157"/>
      <c r="F6" s="35" t="s">
        <v>92</v>
      </c>
      <c r="G6" s="39" t="s">
        <v>93</v>
      </c>
      <c r="I6" s="187"/>
      <c r="J6" s="188"/>
    </row>
    <row r="7" spans="1:10" ht="14.1" customHeight="1">
      <c r="B7" s="40"/>
      <c r="C7" s="41"/>
      <c r="D7" s="40"/>
      <c r="E7" s="157"/>
      <c r="F7" s="35" t="s">
        <v>94</v>
      </c>
      <c r="G7" s="39" t="s">
        <v>95</v>
      </c>
      <c r="I7" s="187"/>
      <c r="J7" s="188"/>
    </row>
    <row r="8" spans="1:10" ht="14.1" customHeight="1">
      <c r="B8" s="40"/>
      <c r="C8" s="41"/>
      <c r="D8" s="40"/>
      <c r="E8" s="157"/>
      <c r="F8" s="35" t="s">
        <v>96</v>
      </c>
      <c r="G8" s="39" t="s">
        <v>97</v>
      </c>
      <c r="I8" s="187"/>
      <c r="J8" s="188"/>
    </row>
    <row r="9" spans="1:10" ht="14.1" customHeight="1">
      <c r="B9" s="40"/>
      <c r="C9" s="41"/>
      <c r="D9" s="40"/>
      <c r="E9" s="157"/>
      <c r="F9" s="35" t="s">
        <v>98</v>
      </c>
      <c r="G9" s="39" t="s">
        <v>99</v>
      </c>
      <c r="I9" s="187"/>
      <c r="J9" s="188"/>
    </row>
    <row r="10" spans="1:10" ht="14.1" customHeight="1">
      <c r="B10" s="40"/>
      <c r="C10" s="41"/>
      <c r="D10" s="40"/>
      <c r="E10" s="157"/>
      <c r="F10" s="35" t="s">
        <v>100</v>
      </c>
      <c r="G10" s="39" t="s">
        <v>101</v>
      </c>
      <c r="I10" s="187"/>
      <c r="J10" s="188"/>
    </row>
    <row r="11" spans="1:10" ht="14.1" customHeight="1">
      <c r="B11" s="40"/>
      <c r="C11" s="42"/>
      <c r="D11" s="43"/>
      <c r="E11" s="157"/>
      <c r="F11" s="35" t="s">
        <v>102</v>
      </c>
      <c r="G11" s="39" t="s">
        <v>103</v>
      </c>
      <c r="I11" s="187"/>
      <c r="J11" s="188"/>
    </row>
    <row r="12" spans="1:10" ht="14.1" customHeight="1">
      <c r="B12" s="40"/>
      <c r="C12" s="37" t="s">
        <v>104</v>
      </c>
      <c r="D12" s="36" t="s">
        <v>105</v>
      </c>
      <c r="E12" s="157"/>
      <c r="F12" s="35" t="s">
        <v>88</v>
      </c>
      <c r="G12" s="39" t="s">
        <v>106</v>
      </c>
      <c r="I12" s="187" t="str">
        <f t="shared" ref="I12:I59" si="0">IF($J12&lt;&gt;"",ROW(),"")</f>
        <v/>
      </c>
      <c r="J12" s="188" t="str">
        <f>IF(COUNTA(E12:E19)&lt;&gt;0,$C12,"")</f>
        <v/>
      </c>
    </row>
    <row r="13" spans="1:10" ht="14.1" customHeight="1">
      <c r="B13" s="40"/>
      <c r="C13" s="41"/>
      <c r="D13" s="40"/>
      <c r="E13" s="157"/>
      <c r="F13" s="35" t="s">
        <v>90</v>
      </c>
      <c r="G13" s="39" t="s">
        <v>107</v>
      </c>
      <c r="I13" s="187"/>
      <c r="J13" s="188"/>
    </row>
    <row r="14" spans="1:10" ht="14.1" customHeight="1">
      <c r="B14" s="40"/>
      <c r="C14" s="41"/>
      <c r="D14" s="40"/>
      <c r="E14" s="157"/>
      <c r="F14" s="35" t="s">
        <v>92</v>
      </c>
      <c r="G14" s="39" t="s">
        <v>108</v>
      </c>
      <c r="I14" s="187"/>
      <c r="J14" s="188"/>
    </row>
    <row r="15" spans="1:10" ht="14.1" customHeight="1">
      <c r="B15" s="40"/>
      <c r="C15" s="41"/>
      <c r="D15" s="40"/>
      <c r="E15" s="157"/>
      <c r="F15" s="35" t="s">
        <v>94</v>
      </c>
      <c r="G15" s="39" t="s">
        <v>109</v>
      </c>
      <c r="I15" s="187"/>
      <c r="J15" s="188"/>
    </row>
    <row r="16" spans="1:10" ht="14.1" customHeight="1">
      <c r="B16" s="40"/>
      <c r="C16" s="41"/>
      <c r="D16" s="40"/>
      <c r="E16" s="157"/>
      <c r="F16" s="35" t="s">
        <v>96</v>
      </c>
      <c r="G16" s="39" t="s">
        <v>110</v>
      </c>
      <c r="I16" s="187"/>
      <c r="J16" s="188"/>
    </row>
    <row r="17" spans="2:10" ht="14.1" customHeight="1">
      <c r="B17" s="40"/>
      <c r="C17" s="41"/>
      <c r="D17" s="40"/>
      <c r="E17" s="157"/>
      <c r="F17" s="35" t="s">
        <v>98</v>
      </c>
      <c r="G17" s="39" t="s">
        <v>111</v>
      </c>
      <c r="I17" s="187"/>
      <c r="J17" s="188"/>
    </row>
    <row r="18" spans="2:10" ht="14.1" customHeight="1">
      <c r="B18" s="40"/>
      <c r="C18" s="41"/>
      <c r="D18" s="40"/>
      <c r="E18" s="157"/>
      <c r="F18" s="35" t="s">
        <v>352</v>
      </c>
      <c r="G18" s="39" t="s">
        <v>303</v>
      </c>
      <c r="I18" s="187"/>
      <c r="J18" s="188"/>
    </row>
    <row r="19" spans="2:10" ht="14.1" customHeight="1">
      <c r="B19" s="40"/>
      <c r="C19" s="42"/>
      <c r="D19" s="43"/>
      <c r="E19" s="157"/>
      <c r="F19" s="35" t="s">
        <v>351</v>
      </c>
      <c r="G19" s="39" t="s">
        <v>112</v>
      </c>
      <c r="I19" s="187"/>
      <c r="J19" s="188"/>
    </row>
    <row r="20" spans="2:10" ht="14.1" customHeight="1">
      <c r="B20" s="40"/>
      <c r="C20" s="37" t="s">
        <v>113</v>
      </c>
      <c r="D20" s="36" t="s">
        <v>114</v>
      </c>
      <c r="E20" s="157"/>
      <c r="F20" s="35" t="s">
        <v>88</v>
      </c>
      <c r="G20" s="39" t="s">
        <v>115</v>
      </c>
      <c r="I20" s="187" t="str">
        <f t="shared" si="0"/>
        <v/>
      </c>
      <c r="J20" s="188" t="str">
        <f>IF(COUNTA(E20:E27)&lt;&gt;0,$C20,"")</f>
        <v/>
      </c>
    </row>
    <row r="21" spans="2:10" ht="14.1" customHeight="1">
      <c r="B21" s="40"/>
      <c r="C21" s="41"/>
      <c r="D21" s="40"/>
      <c r="E21" s="157"/>
      <c r="F21" s="35" t="s">
        <v>90</v>
      </c>
      <c r="G21" s="39" t="s">
        <v>116</v>
      </c>
      <c r="I21" s="187"/>
      <c r="J21" s="188"/>
    </row>
    <row r="22" spans="2:10" ht="14.1" customHeight="1">
      <c r="B22" s="40"/>
      <c r="C22" s="41"/>
      <c r="D22" s="40"/>
      <c r="E22" s="157"/>
      <c r="F22" s="35" t="s">
        <v>92</v>
      </c>
      <c r="G22" s="39" t="s">
        <v>117</v>
      </c>
      <c r="I22" s="187"/>
      <c r="J22" s="188"/>
    </row>
    <row r="23" spans="2:10" ht="14.1" customHeight="1">
      <c r="B23" s="40"/>
      <c r="C23" s="41"/>
      <c r="D23" s="40"/>
      <c r="E23" s="157"/>
      <c r="F23" s="35" t="s">
        <v>94</v>
      </c>
      <c r="G23" s="39" t="s">
        <v>118</v>
      </c>
      <c r="I23" s="187"/>
      <c r="J23" s="188"/>
    </row>
    <row r="24" spans="2:10" ht="14.1" customHeight="1">
      <c r="B24" s="40"/>
      <c r="C24" s="41"/>
      <c r="D24" s="40"/>
      <c r="E24" s="157"/>
      <c r="F24" s="35" t="s">
        <v>96</v>
      </c>
      <c r="G24" s="39" t="s">
        <v>119</v>
      </c>
      <c r="I24" s="187"/>
      <c r="J24" s="188"/>
    </row>
    <row r="25" spans="2:10" ht="14.1" customHeight="1">
      <c r="B25" s="40"/>
      <c r="C25" s="41"/>
      <c r="D25" s="40"/>
      <c r="E25" s="157"/>
      <c r="F25" s="35" t="s">
        <v>98</v>
      </c>
      <c r="G25" s="39" t="s">
        <v>120</v>
      </c>
      <c r="I25" s="187"/>
      <c r="J25" s="188"/>
    </row>
    <row r="26" spans="2:10" ht="14.1" customHeight="1">
      <c r="B26" s="40"/>
      <c r="C26" s="41"/>
      <c r="D26" s="40"/>
      <c r="E26" s="157"/>
      <c r="F26" s="35" t="s">
        <v>100</v>
      </c>
      <c r="G26" s="39" t="s">
        <v>121</v>
      </c>
      <c r="I26" s="187"/>
      <c r="J26" s="188"/>
    </row>
    <row r="27" spans="2:10" ht="14.1" customHeight="1">
      <c r="B27" s="40"/>
      <c r="C27" s="42"/>
      <c r="D27" s="43"/>
      <c r="E27" s="157"/>
      <c r="F27" s="35" t="s">
        <v>102</v>
      </c>
      <c r="G27" s="39" t="s">
        <v>103</v>
      </c>
      <c r="I27" s="187"/>
      <c r="J27" s="188"/>
    </row>
    <row r="28" spans="2:10" ht="14.1" customHeight="1">
      <c r="B28" s="40"/>
      <c r="C28" s="37" t="s">
        <v>122</v>
      </c>
      <c r="D28" s="36" t="s">
        <v>123</v>
      </c>
      <c r="E28" s="157"/>
      <c r="F28" s="35" t="s">
        <v>88</v>
      </c>
      <c r="G28" s="39" t="s">
        <v>124</v>
      </c>
      <c r="I28" s="187" t="str">
        <f t="shared" si="0"/>
        <v/>
      </c>
      <c r="J28" s="188" t="str">
        <f>IF(COUNTA(E28:E32)&lt;&gt;0,$C28,"")</f>
        <v/>
      </c>
    </row>
    <row r="29" spans="2:10" ht="14.1" customHeight="1">
      <c r="B29" s="40"/>
      <c r="C29" s="41"/>
      <c r="D29" s="40"/>
      <c r="E29" s="157"/>
      <c r="F29" s="35" t="s">
        <v>90</v>
      </c>
      <c r="G29" s="39" t="s">
        <v>125</v>
      </c>
      <c r="I29" s="187"/>
      <c r="J29" s="188"/>
    </row>
    <row r="30" spans="2:10" ht="14.1" customHeight="1">
      <c r="B30" s="40"/>
      <c r="C30" s="41"/>
      <c r="D30" s="40"/>
      <c r="E30" s="157"/>
      <c r="F30" s="35" t="s">
        <v>92</v>
      </c>
      <c r="G30" s="39" t="s">
        <v>126</v>
      </c>
      <c r="I30" s="187"/>
      <c r="J30" s="188"/>
    </row>
    <row r="31" spans="2:10" ht="14.1" customHeight="1">
      <c r="B31" s="40"/>
      <c r="C31" s="41"/>
      <c r="D31" s="40"/>
      <c r="E31" s="157"/>
      <c r="F31" s="35" t="s">
        <v>94</v>
      </c>
      <c r="G31" s="39" t="s">
        <v>127</v>
      </c>
      <c r="I31" s="187"/>
      <c r="J31" s="188"/>
    </row>
    <row r="32" spans="2:10" ht="14.1" customHeight="1">
      <c r="B32" s="40"/>
      <c r="C32" s="42"/>
      <c r="D32" s="43"/>
      <c r="E32" s="157"/>
      <c r="F32" s="35" t="s">
        <v>96</v>
      </c>
      <c r="G32" s="39" t="s">
        <v>103</v>
      </c>
      <c r="I32" s="187"/>
      <c r="J32" s="188"/>
    </row>
    <row r="33" spans="2:10" ht="14.1" customHeight="1">
      <c r="B33" s="40"/>
      <c r="C33" s="37" t="s">
        <v>128</v>
      </c>
      <c r="D33" s="36" t="s">
        <v>129</v>
      </c>
      <c r="E33" s="157"/>
      <c r="F33" s="35" t="s">
        <v>88</v>
      </c>
      <c r="G33" s="39" t="s">
        <v>129</v>
      </c>
      <c r="I33" s="187" t="str">
        <f t="shared" si="0"/>
        <v/>
      </c>
      <c r="J33" s="188" t="str">
        <f>IF(COUNTA(E33:E37)&lt;&gt;0,$C33,"")</f>
        <v/>
      </c>
    </row>
    <row r="34" spans="2:10" ht="14.1" customHeight="1">
      <c r="B34" s="40"/>
      <c r="C34" s="41"/>
      <c r="D34" s="40"/>
      <c r="E34" s="157"/>
      <c r="F34" s="35" t="s">
        <v>90</v>
      </c>
      <c r="G34" s="39" t="s">
        <v>130</v>
      </c>
      <c r="I34" s="187"/>
      <c r="J34" s="188"/>
    </row>
    <row r="35" spans="2:10" ht="14.1" customHeight="1">
      <c r="B35" s="40"/>
      <c r="C35" s="41"/>
      <c r="D35" s="40"/>
      <c r="E35" s="157"/>
      <c r="F35" s="35" t="s">
        <v>92</v>
      </c>
      <c r="G35" s="39" t="s">
        <v>131</v>
      </c>
      <c r="I35" s="187"/>
      <c r="J35" s="188"/>
    </row>
    <row r="36" spans="2:10" ht="14.1" customHeight="1">
      <c r="B36" s="40"/>
      <c r="C36" s="41"/>
      <c r="D36" s="40"/>
      <c r="E36" s="157"/>
      <c r="F36" s="35" t="s">
        <v>94</v>
      </c>
      <c r="G36" s="39" t="s">
        <v>132</v>
      </c>
      <c r="I36" s="187"/>
      <c r="J36" s="188"/>
    </row>
    <row r="37" spans="2:10" ht="14.1" customHeight="1">
      <c r="B37" s="40"/>
      <c r="C37" s="42"/>
      <c r="D37" s="43"/>
      <c r="E37" s="157"/>
      <c r="F37" s="35" t="s">
        <v>96</v>
      </c>
      <c r="G37" s="39" t="s">
        <v>103</v>
      </c>
      <c r="I37" s="187"/>
      <c r="J37" s="188"/>
    </row>
    <row r="38" spans="2:10" ht="14.1" customHeight="1">
      <c r="B38" s="40"/>
      <c r="C38" s="37" t="s">
        <v>133</v>
      </c>
      <c r="D38" s="36" t="s">
        <v>134</v>
      </c>
      <c r="E38" s="157"/>
      <c r="F38" s="35" t="s">
        <v>88</v>
      </c>
      <c r="G38" s="39" t="s">
        <v>135</v>
      </c>
      <c r="I38" s="187" t="str">
        <f t="shared" si="0"/>
        <v/>
      </c>
      <c r="J38" s="188" t="str">
        <f>IF(COUNTA(E38:E41)&lt;&gt;0,$C38,"")</f>
        <v/>
      </c>
    </row>
    <row r="39" spans="2:10" ht="14.1" customHeight="1">
      <c r="B39" s="40"/>
      <c r="C39" s="41"/>
      <c r="D39" s="40"/>
      <c r="E39" s="157"/>
      <c r="F39" s="35" t="s">
        <v>90</v>
      </c>
      <c r="G39" s="39" t="s">
        <v>136</v>
      </c>
      <c r="I39" s="187"/>
      <c r="J39" s="188"/>
    </row>
    <row r="40" spans="2:10" ht="14.1" customHeight="1">
      <c r="B40" s="40"/>
      <c r="C40" s="41"/>
      <c r="D40" s="40"/>
      <c r="E40" s="157"/>
      <c r="F40" s="35" t="s">
        <v>92</v>
      </c>
      <c r="G40" s="39" t="s">
        <v>137</v>
      </c>
      <c r="I40" s="187"/>
      <c r="J40" s="188"/>
    </row>
    <row r="41" spans="2:10" ht="14.1" customHeight="1">
      <c r="B41" s="40"/>
      <c r="C41" s="42"/>
      <c r="D41" s="43"/>
      <c r="E41" s="157"/>
      <c r="F41" s="35" t="s">
        <v>94</v>
      </c>
      <c r="G41" s="39" t="s">
        <v>103</v>
      </c>
      <c r="I41" s="187"/>
      <c r="J41" s="188"/>
    </row>
    <row r="42" spans="2:10" ht="14.1" customHeight="1">
      <c r="B42" s="40"/>
      <c r="C42" s="37" t="s">
        <v>138</v>
      </c>
      <c r="D42" s="36" t="s">
        <v>139</v>
      </c>
      <c r="E42" s="157"/>
      <c r="F42" s="35" t="s">
        <v>88</v>
      </c>
      <c r="G42" s="39" t="s">
        <v>140</v>
      </c>
      <c r="I42" s="187" t="str">
        <f t="shared" si="0"/>
        <v/>
      </c>
      <c r="J42" s="188" t="str">
        <f>IF(COUNTA(E42:E47)&lt;&gt;0,$C42,"")</f>
        <v/>
      </c>
    </row>
    <row r="43" spans="2:10" ht="14.1" customHeight="1">
      <c r="B43" s="40"/>
      <c r="C43" s="41"/>
      <c r="D43" s="40"/>
      <c r="E43" s="157"/>
      <c r="F43" s="35" t="s">
        <v>90</v>
      </c>
      <c r="G43" s="39" t="s">
        <v>141</v>
      </c>
      <c r="I43" s="187"/>
      <c r="J43" s="188"/>
    </row>
    <row r="44" spans="2:10" ht="14.1" customHeight="1">
      <c r="B44" s="40"/>
      <c r="C44" s="41"/>
      <c r="D44" s="40"/>
      <c r="E44" s="157"/>
      <c r="F44" s="35" t="s">
        <v>92</v>
      </c>
      <c r="G44" s="39" t="s">
        <v>142</v>
      </c>
      <c r="I44" s="187"/>
      <c r="J44" s="188"/>
    </row>
    <row r="45" spans="2:10" ht="14.1" customHeight="1">
      <c r="B45" s="40"/>
      <c r="C45" s="41"/>
      <c r="D45" s="40"/>
      <c r="E45" s="157"/>
      <c r="F45" s="35" t="s">
        <v>94</v>
      </c>
      <c r="G45" s="39" t="s">
        <v>143</v>
      </c>
      <c r="I45" s="187"/>
      <c r="J45" s="188"/>
    </row>
    <row r="46" spans="2:10" ht="14.1" customHeight="1">
      <c r="B46" s="40"/>
      <c r="C46" s="41"/>
      <c r="D46" s="40"/>
      <c r="E46" s="157"/>
      <c r="F46" s="35" t="s">
        <v>96</v>
      </c>
      <c r="G46" s="39" t="s">
        <v>144</v>
      </c>
      <c r="I46" s="187"/>
      <c r="J46" s="188"/>
    </row>
    <row r="47" spans="2:10" ht="14.1" customHeight="1">
      <c r="B47" s="40"/>
      <c r="C47" s="42"/>
      <c r="D47" s="43"/>
      <c r="E47" s="157"/>
      <c r="F47" s="35" t="s">
        <v>98</v>
      </c>
      <c r="G47" s="39" t="s">
        <v>103</v>
      </c>
      <c r="I47" s="187"/>
      <c r="J47" s="188"/>
    </row>
    <row r="48" spans="2:10" ht="14.1" customHeight="1">
      <c r="B48" s="40"/>
      <c r="C48" s="44" t="s">
        <v>145</v>
      </c>
      <c r="D48" s="36" t="s">
        <v>146</v>
      </c>
      <c r="E48" s="157"/>
      <c r="F48" s="35" t="s">
        <v>88</v>
      </c>
      <c r="G48" s="39" t="s">
        <v>147</v>
      </c>
      <c r="I48" s="187" t="str">
        <f t="shared" si="0"/>
        <v/>
      </c>
      <c r="J48" s="188" t="str">
        <f>IF(COUNTA(E48:E58)&lt;&gt;0,$C48,"")</f>
        <v/>
      </c>
    </row>
    <row r="49" spans="2:10" ht="14.1" customHeight="1">
      <c r="B49" s="40"/>
      <c r="C49" s="45"/>
      <c r="D49" s="40"/>
      <c r="E49" s="157"/>
      <c r="F49" s="35" t="s">
        <v>90</v>
      </c>
      <c r="G49" s="39" t="s">
        <v>148</v>
      </c>
      <c r="I49" s="187"/>
      <c r="J49" s="188"/>
    </row>
    <row r="50" spans="2:10" ht="14.1" customHeight="1">
      <c r="B50" s="40"/>
      <c r="C50" s="45"/>
      <c r="D50" s="40"/>
      <c r="E50" s="157"/>
      <c r="F50" s="35" t="s">
        <v>92</v>
      </c>
      <c r="G50" s="39" t="s">
        <v>149</v>
      </c>
      <c r="I50" s="187"/>
      <c r="J50" s="188"/>
    </row>
    <row r="51" spans="2:10" ht="14.1" customHeight="1">
      <c r="B51" s="40"/>
      <c r="C51" s="45"/>
      <c r="D51" s="40"/>
      <c r="E51" s="157"/>
      <c r="F51" s="35" t="s">
        <v>94</v>
      </c>
      <c r="G51" s="39" t="s">
        <v>150</v>
      </c>
      <c r="I51" s="187"/>
      <c r="J51" s="188"/>
    </row>
    <row r="52" spans="2:10" ht="14.1" customHeight="1">
      <c r="B52" s="40"/>
      <c r="C52" s="45"/>
      <c r="D52" s="40"/>
      <c r="E52" s="157"/>
      <c r="F52" s="35" t="s">
        <v>96</v>
      </c>
      <c r="G52" s="39" t="s">
        <v>151</v>
      </c>
      <c r="I52" s="187"/>
      <c r="J52" s="188"/>
    </row>
    <row r="53" spans="2:10" ht="14.1" customHeight="1">
      <c r="B53" s="40"/>
      <c r="C53" s="45"/>
      <c r="D53" s="40"/>
      <c r="E53" s="157"/>
      <c r="F53" s="35" t="s">
        <v>98</v>
      </c>
      <c r="G53" s="39" t="s">
        <v>152</v>
      </c>
      <c r="I53" s="187"/>
      <c r="J53" s="188"/>
    </row>
    <row r="54" spans="2:10" ht="14.1" customHeight="1">
      <c r="B54" s="40"/>
      <c r="C54" s="45"/>
      <c r="D54" s="40"/>
      <c r="E54" s="157"/>
      <c r="F54" s="35" t="s">
        <v>100</v>
      </c>
      <c r="G54" s="39" t="s">
        <v>153</v>
      </c>
      <c r="I54" s="187"/>
      <c r="J54" s="188"/>
    </row>
    <row r="55" spans="2:10" ht="14.1" customHeight="1">
      <c r="B55" s="40"/>
      <c r="C55" s="45"/>
      <c r="D55" s="40"/>
      <c r="E55" s="157"/>
      <c r="F55" s="35" t="s">
        <v>102</v>
      </c>
      <c r="G55" s="39" t="s">
        <v>154</v>
      </c>
      <c r="I55" s="187"/>
      <c r="J55" s="188"/>
    </row>
    <row r="56" spans="2:10" ht="14.1" customHeight="1">
      <c r="B56" s="40"/>
      <c r="C56" s="45"/>
      <c r="D56" s="40"/>
      <c r="E56" s="157"/>
      <c r="F56" s="35" t="s">
        <v>155</v>
      </c>
      <c r="G56" s="39" t="s">
        <v>156</v>
      </c>
      <c r="I56" s="187"/>
      <c r="J56" s="188"/>
    </row>
    <row r="57" spans="2:10" ht="14.1" customHeight="1">
      <c r="B57" s="40"/>
      <c r="C57" s="45"/>
      <c r="D57" s="40"/>
      <c r="E57" s="157"/>
      <c r="F57" s="35" t="s">
        <v>157</v>
      </c>
      <c r="G57" s="39" t="s">
        <v>158</v>
      </c>
      <c r="I57" s="187"/>
      <c r="J57" s="188"/>
    </row>
    <row r="58" spans="2:10" ht="14.1" customHeight="1">
      <c r="B58" s="40"/>
      <c r="C58" s="46"/>
      <c r="D58" s="43"/>
      <c r="E58" s="157"/>
      <c r="F58" s="35" t="s">
        <v>159</v>
      </c>
      <c r="G58" s="39" t="s">
        <v>103</v>
      </c>
      <c r="I58" s="187"/>
      <c r="J58" s="188"/>
    </row>
    <row r="59" spans="2:10" ht="14.1" customHeight="1">
      <c r="B59" s="40"/>
      <c r="C59" s="44" t="s">
        <v>160</v>
      </c>
      <c r="D59" s="36" t="s">
        <v>313</v>
      </c>
      <c r="E59" s="157"/>
      <c r="F59" s="35" t="s">
        <v>88</v>
      </c>
      <c r="G59" s="39" t="s">
        <v>161</v>
      </c>
      <c r="I59" s="187" t="str">
        <f t="shared" si="0"/>
        <v/>
      </c>
      <c r="J59" s="188" t="str">
        <f>IF(COUNTA(E59:E65)&lt;&gt;0,$C59,"")</f>
        <v/>
      </c>
    </row>
    <row r="60" spans="2:10" ht="14.1" customHeight="1">
      <c r="B60" s="40"/>
      <c r="C60" s="45"/>
      <c r="D60" s="40"/>
      <c r="E60" s="157"/>
      <c r="F60" s="35" t="s">
        <v>90</v>
      </c>
      <c r="G60" s="39" t="s">
        <v>162</v>
      </c>
      <c r="I60" s="187"/>
      <c r="J60" s="188"/>
    </row>
    <row r="61" spans="2:10" ht="14.1" customHeight="1">
      <c r="B61" s="40"/>
      <c r="C61" s="45"/>
      <c r="D61" s="40"/>
      <c r="E61" s="157"/>
      <c r="F61" s="35" t="s">
        <v>92</v>
      </c>
      <c r="G61" s="39" t="s">
        <v>163</v>
      </c>
      <c r="I61" s="187"/>
      <c r="J61" s="188"/>
    </row>
    <row r="62" spans="2:10" ht="14.1" customHeight="1">
      <c r="B62" s="40"/>
      <c r="C62" s="45"/>
      <c r="D62" s="40"/>
      <c r="E62" s="157"/>
      <c r="F62" s="35" t="s">
        <v>94</v>
      </c>
      <c r="G62" s="39" t="s">
        <v>164</v>
      </c>
      <c r="I62" s="187"/>
      <c r="J62" s="188"/>
    </row>
    <row r="63" spans="2:10" ht="14.1" customHeight="1">
      <c r="B63" s="40"/>
      <c r="C63" s="45"/>
      <c r="D63" s="40"/>
      <c r="E63" s="157"/>
      <c r="F63" s="35" t="s">
        <v>96</v>
      </c>
      <c r="G63" s="39" t="s">
        <v>165</v>
      </c>
      <c r="I63" s="187"/>
      <c r="J63" s="188"/>
    </row>
    <row r="64" spans="2:10" ht="14.1" customHeight="1">
      <c r="B64" s="40"/>
      <c r="C64" s="45"/>
      <c r="D64" s="40"/>
      <c r="E64" s="157"/>
      <c r="F64" s="35" t="s">
        <v>98</v>
      </c>
      <c r="G64" s="39" t="s">
        <v>166</v>
      </c>
      <c r="I64" s="187"/>
      <c r="J64" s="188"/>
    </row>
    <row r="65" spans="2:10" ht="13.5" customHeight="1">
      <c r="B65" s="43"/>
      <c r="C65" s="46"/>
      <c r="D65" s="43"/>
      <c r="E65" s="157"/>
      <c r="F65" s="35" t="s">
        <v>100</v>
      </c>
      <c r="G65" s="39" t="s">
        <v>103</v>
      </c>
      <c r="I65" s="187"/>
      <c r="J65" s="188"/>
    </row>
    <row r="66" spans="2:10" ht="14.1" customHeight="1">
      <c r="B66" s="26" t="s">
        <v>167</v>
      </c>
      <c r="C66" s="48"/>
      <c r="D66" s="47"/>
      <c r="E66" s="47"/>
      <c r="F66" s="49"/>
      <c r="G66" s="50"/>
      <c r="H66" s="158"/>
      <c r="I66" s="187"/>
      <c r="J66" s="188"/>
    </row>
    <row r="67" spans="2:10" s="159" customFormat="1" ht="9.9499999999999993" customHeight="1">
      <c r="B67" s="160"/>
      <c r="C67" s="161"/>
      <c r="D67" s="162"/>
      <c r="E67" s="162"/>
      <c r="F67" s="163"/>
      <c r="G67" s="164"/>
      <c r="H67" s="172" t="str">
        <f>+IF('申請書（様式１－１）'!H20="","",'申請書（様式１－１）'!H20)</f>
        <v/>
      </c>
      <c r="I67" s="187"/>
      <c r="J67" s="189"/>
    </row>
    <row r="68" spans="2:10">
      <c r="B68" s="32" t="s">
        <v>79</v>
      </c>
      <c r="C68" s="33" t="s">
        <v>80</v>
      </c>
      <c r="D68" s="32" t="s">
        <v>81</v>
      </c>
      <c r="E68" s="32" t="s">
        <v>82</v>
      </c>
      <c r="F68" s="34" t="s">
        <v>83</v>
      </c>
      <c r="G68" s="35" t="s">
        <v>84</v>
      </c>
      <c r="I68" s="187"/>
      <c r="J68" s="188"/>
    </row>
    <row r="69" spans="2:10" ht="14.1" customHeight="1">
      <c r="B69" s="36" t="s">
        <v>85</v>
      </c>
      <c r="C69" s="44" t="s">
        <v>168</v>
      </c>
      <c r="D69" s="36" t="s">
        <v>169</v>
      </c>
      <c r="E69" s="157"/>
      <c r="F69" s="35" t="s">
        <v>88</v>
      </c>
      <c r="G69" s="39" t="s">
        <v>170</v>
      </c>
      <c r="I69" s="187" t="str">
        <f t="shared" ref="I69:I132" si="1">IF($J69&lt;&gt;"",ROW(),"")</f>
        <v/>
      </c>
      <c r="J69" s="188" t="str">
        <f>IF(COUNTA(E69:E74)&lt;&gt;0,$C69,"")</f>
        <v/>
      </c>
    </row>
    <row r="70" spans="2:10" ht="14.1" customHeight="1">
      <c r="B70" s="40"/>
      <c r="C70" s="45"/>
      <c r="D70" s="40"/>
      <c r="E70" s="157"/>
      <c r="F70" s="35" t="s">
        <v>90</v>
      </c>
      <c r="G70" s="39" t="s">
        <v>171</v>
      </c>
      <c r="I70" s="187"/>
      <c r="J70" s="188"/>
    </row>
    <row r="71" spans="2:10" ht="14.1" customHeight="1">
      <c r="B71" s="40"/>
      <c r="C71" s="45"/>
      <c r="D71" s="40"/>
      <c r="E71" s="157"/>
      <c r="F71" s="35" t="s">
        <v>92</v>
      </c>
      <c r="G71" s="39" t="s">
        <v>172</v>
      </c>
      <c r="I71" s="187"/>
      <c r="J71" s="188"/>
    </row>
    <row r="72" spans="2:10" ht="14.1" customHeight="1">
      <c r="B72" s="40"/>
      <c r="C72" s="45"/>
      <c r="D72" s="40"/>
      <c r="E72" s="157"/>
      <c r="F72" s="35" t="s">
        <v>94</v>
      </c>
      <c r="G72" s="39" t="s">
        <v>173</v>
      </c>
      <c r="I72" s="187"/>
      <c r="J72" s="188"/>
    </row>
    <row r="73" spans="2:10" ht="14.1" customHeight="1">
      <c r="B73" s="40"/>
      <c r="C73" s="45"/>
      <c r="D73" s="40"/>
      <c r="E73" s="157"/>
      <c r="F73" s="35" t="s">
        <v>96</v>
      </c>
      <c r="G73" s="39" t="s">
        <v>174</v>
      </c>
      <c r="I73" s="187"/>
      <c r="J73" s="188"/>
    </row>
    <row r="74" spans="2:10" ht="14.1" customHeight="1">
      <c r="B74" s="40"/>
      <c r="C74" s="46"/>
      <c r="D74" s="43"/>
      <c r="E74" s="157"/>
      <c r="F74" s="35" t="s">
        <v>98</v>
      </c>
      <c r="G74" s="39" t="s">
        <v>103</v>
      </c>
      <c r="I74" s="187"/>
      <c r="J74" s="188"/>
    </row>
    <row r="75" spans="2:10" ht="14.1" customHeight="1">
      <c r="B75" s="40"/>
      <c r="C75" s="44" t="s">
        <v>175</v>
      </c>
      <c r="D75" s="36" t="s">
        <v>176</v>
      </c>
      <c r="E75" s="157"/>
      <c r="F75" s="35" t="s">
        <v>88</v>
      </c>
      <c r="G75" s="39" t="s">
        <v>177</v>
      </c>
      <c r="I75" s="187" t="str">
        <f t="shared" si="1"/>
        <v/>
      </c>
      <c r="J75" s="188" t="str">
        <f>IF(COUNTA(E75:E79)&lt;&gt;0,$C75,"")</f>
        <v/>
      </c>
    </row>
    <row r="76" spans="2:10" ht="14.1" customHeight="1">
      <c r="B76" s="40"/>
      <c r="C76" s="45"/>
      <c r="D76" s="40"/>
      <c r="E76" s="157"/>
      <c r="F76" s="35" t="s">
        <v>90</v>
      </c>
      <c r="G76" s="39" t="s">
        <v>178</v>
      </c>
      <c r="I76" s="187"/>
      <c r="J76" s="188"/>
    </row>
    <row r="77" spans="2:10" ht="14.1" customHeight="1">
      <c r="B77" s="40"/>
      <c r="C77" s="45"/>
      <c r="D77" s="40"/>
      <c r="E77" s="157"/>
      <c r="F77" s="35" t="s">
        <v>92</v>
      </c>
      <c r="G77" s="39" t="s">
        <v>179</v>
      </c>
      <c r="I77" s="187"/>
      <c r="J77" s="188"/>
    </row>
    <row r="78" spans="2:10" ht="14.1" customHeight="1">
      <c r="B78" s="40"/>
      <c r="C78" s="45"/>
      <c r="D78" s="40"/>
      <c r="E78" s="157"/>
      <c r="F78" s="35" t="s">
        <v>94</v>
      </c>
      <c r="G78" s="39" t="s">
        <v>180</v>
      </c>
      <c r="I78" s="187"/>
      <c r="J78" s="188"/>
    </row>
    <row r="79" spans="2:10" ht="14.1" customHeight="1">
      <c r="B79" s="40"/>
      <c r="C79" s="46"/>
      <c r="D79" s="43"/>
      <c r="E79" s="157"/>
      <c r="F79" s="35" t="s">
        <v>96</v>
      </c>
      <c r="G79" s="39" t="s">
        <v>103</v>
      </c>
      <c r="I79" s="187"/>
      <c r="J79" s="188"/>
    </row>
    <row r="80" spans="2:10" ht="14.1" customHeight="1">
      <c r="B80" s="40"/>
      <c r="C80" s="44" t="s">
        <v>181</v>
      </c>
      <c r="D80" s="36" t="s">
        <v>353</v>
      </c>
      <c r="E80" s="157"/>
      <c r="F80" s="35" t="s">
        <v>354</v>
      </c>
      <c r="G80" s="39" t="s">
        <v>182</v>
      </c>
      <c r="I80" s="187" t="str">
        <f t="shared" si="1"/>
        <v/>
      </c>
      <c r="J80" s="188" t="str">
        <f>IF(COUNTA(E80:E86)&lt;&gt;0,$C80,"")</f>
        <v/>
      </c>
    </row>
    <row r="81" spans="2:10" ht="14.1" customHeight="1">
      <c r="B81" s="40"/>
      <c r="C81" s="41"/>
      <c r="D81" s="40"/>
      <c r="E81" s="157"/>
      <c r="F81" s="35" t="s">
        <v>355</v>
      </c>
      <c r="G81" s="39" t="s">
        <v>183</v>
      </c>
      <c r="I81" s="187"/>
      <c r="J81" s="188"/>
    </row>
    <row r="82" spans="2:10" ht="14.1" customHeight="1">
      <c r="B82" s="40"/>
      <c r="C82" s="41"/>
      <c r="D82" s="40"/>
      <c r="E82" s="157"/>
      <c r="F82" s="35" t="s">
        <v>356</v>
      </c>
      <c r="G82" s="39" t="s">
        <v>184</v>
      </c>
      <c r="I82" s="187"/>
      <c r="J82" s="188"/>
    </row>
    <row r="83" spans="2:10" ht="14.1" customHeight="1">
      <c r="B83" s="40"/>
      <c r="C83" s="41"/>
      <c r="D83" s="40"/>
      <c r="E83" s="157"/>
      <c r="F83" s="35" t="s">
        <v>357</v>
      </c>
      <c r="G83" s="39" t="s">
        <v>185</v>
      </c>
      <c r="I83" s="187"/>
      <c r="J83" s="188"/>
    </row>
    <row r="84" spans="2:10" ht="14.1" customHeight="1">
      <c r="B84" s="40"/>
      <c r="C84" s="41"/>
      <c r="D84" s="40"/>
      <c r="E84" s="157"/>
      <c r="F84" s="35" t="s">
        <v>358</v>
      </c>
      <c r="G84" s="39" t="s">
        <v>304</v>
      </c>
      <c r="I84" s="187"/>
      <c r="J84" s="188"/>
    </row>
    <row r="85" spans="2:10" ht="14.1" customHeight="1">
      <c r="B85" s="40"/>
      <c r="C85" s="41"/>
      <c r="D85" s="40"/>
      <c r="E85" s="157"/>
      <c r="F85" s="35" t="s">
        <v>359</v>
      </c>
      <c r="G85" s="39" t="s">
        <v>306</v>
      </c>
      <c r="I85" s="187"/>
      <c r="J85" s="188"/>
    </row>
    <row r="86" spans="2:10" ht="14.1" customHeight="1">
      <c r="B86" s="43"/>
      <c r="C86" s="42"/>
      <c r="D86" s="43"/>
      <c r="E86" s="157"/>
      <c r="F86" s="35" t="s">
        <v>360</v>
      </c>
      <c r="G86" s="110" t="s">
        <v>411</v>
      </c>
      <c r="I86" s="187"/>
      <c r="J86" s="188"/>
    </row>
    <row r="87" spans="2:10" ht="14.1" customHeight="1">
      <c r="B87" s="36" t="s">
        <v>186</v>
      </c>
      <c r="C87" s="37" t="s">
        <v>187</v>
      </c>
      <c r="D87" s="36" t="s">
        <v>188</v>
      </c>
      <c r="E87" s="157"/>
      <c r="F87" s="35" t="s">
        <v>88</v>
      </c>
      <c r="G87" s="39" t="s">
        <v>189</v>
      </c>
      <c r="I87" s="187" t="str">
        <f t="shared" si="1"/>
        <v/>
      </c>
      <c r="J87" s="188" t="str">
        <f>IF(COUNTA(E87:E92)&lt;&gt;0,$C87,"")</f>
        <v/>
      </c>
    </row>
    <row r="88" spans="2:10" ht="14.1" customHeight="1">
      <c r="B88" s="40"/>
      <c r="C88" s="41"/>
      <c r="D88" s="40"/>
      <c r="E88" s="157"/>
      <c r="F88" s="35" t="s">
        <v>90</v>
      </c>
      <c r="G88" s="39" t="s">
        <v>190</v>
      </c>
      <c r="I88" s="187"/>
      <c r="J88" s="188"/>
    </row>
    <row r="89" spans="2:10" ht="14.1" customHeight="1">
      <c r="B89" s="40"/>
      <c r="C89" s="41"/>
      <c r="D89" s="40"/>
      <c r="E89" s="157"/>
      <c r="F89" s="35" t="s">
        <v>92</v>
      </c>
      <c r="G89" s="39" t="s">
        <v>191</v>
      </c>
      <c r="I89" s="187"/>
      <c r="J89" s="188"/>
    </row>
    <row r="90" spans="2:10" ht="14.1" customHeight="1">
      <c r="B90" s="40"/>
      <c r="C90" s="41"/>
      <c r="D90" s="40"/>
      <c r="E90" s="157"/>
      <c r="F90" s="35" t="s">
        <v>94</v>
      </c>
      <c r="G90" s="39" t="s">
        <v>192</v>
      </c>
      <c r="I90" s="187"/>
      <c r="J90" s="188"/>
    </row>
    <row r="91" spans="2:10" ht="14.1" customHeight="1">
      <c r="B91" s="40"/>
      <c r="C91" s="41"/>
      <c r="D91" s="40"/>
      <c r="E91" s="157"/>
      <c r="F91" s="35" t="s">
        <v>96</v>
      </c>
      <c r="G91" s="39" t="s">
        <v>193</v>
      </c>
      <c r="I91" s="187"/>
      <c r="J91" s="188"/>
    </row>
    <row r="92" spans="2:10" ht="14.1" customHeight="1">
      <c r="B92" s="40"/>
      <c r="C92" s="42"/>
      <c r="D92" s="43"/>
      <c r="E92" s="157"/>
      <c r="F92" s="35" t="s">
        <v>194</v>
      </c>
      <c r="G92" s="39" t="s">
        <v>103</v>
      </c>
      <c r="I92" s="187"/>
      <c r="J92" s="188"/>
    </row>
    <row r="93" spans="2:10" ht="14.1" customHeight="1">
      <c r="B93" s="40"/>
      <c r="C93" s="37" t="s">
        <v>195</v>
      </c>
      <c r="D93" s="36" t="s">
        <v>196</v>
      </c>
      <c r="E93" s="157"/>
      <c r="F93" s="35" t="s">
        <v>88</v>
      </c>
      <c r="G93" s="39" t="s">
        <v>197</v>
      </c>
      <c r="I93" s="187" t="str">
        <f t="shared" si="1"/>
        <v/>
      </c>
      <c r="J93" s="188" t="str">
        <f>IF(COUNTA(E93:E95)&lt;&gt;0,$C93,"")</f>
        <v/>
      </c>
    </row>
    <row r="94" spans="2:10" ht="14.1" customHeight="1">
      <c r="B94" s="40"/>
      <c r="C94" s="41"/>
      <c r="D94" s="40"/>
      <c r="E94" s="157"/>
      <c r="F94" s="35" t="s">
        <v>90</v>
      </c>
      <c r="G94" s="39" t="s">
        <v>198</v>
      </c>
      <c r="I94" s="187"/>
      <c r="J94" s="188"/>
    </row>
    <row r="95" spans="2:10" ht="14.1" customHeight="1">
      <c r="B95" s="40"/>
      <c r="C95" s="42"/>
      <c r="D95" s="43"/>
      <c r="E95" s="157"/>
      <c r="F95" s="35" t="s">
        <v>92</v>
      </c>
      <c r="G95" s="39" t="s">
        <v>103</v>
      </c>
      <c r="I95" s="187"/>
      <c r="J95" s="188"/>
    </row>
    <row r="96" spans="2:10" ht="14.1" customHeight="1">
      <c r="B96" s="40"/>
      <c r="C96" s="37" t="s">
        <v>199</v>
      </c>
      <c r="D96" s="36" t="s">
        <v>200</v>
      </c>
      <c r="E96" s="157"/>
      <c r="F96" s="35" t="s">
        <v>88</v>
      </c>
      <c r="G96" s="39" t="s">
        <v>201</v>
      </c>
      <c r="I96" s="187" t="str">
        <f t="shared" si="1"/>
        <v/>
      </c>
      <c r="J96" s="188" t="str">
        <f>IF(COUNTA(E96:E100)&lt;&gt;0,$C96,"")</f>
        <v/>
      </c>
    </row>
    <row r="97" spans="2:10" ht="14.1" customHeight="1">
      <c r="B97" s="40"/>
      <c r="C97" s="41"/>
      <c r="D97" s="40"/>
      <c r="E97" s="157"/>
      <c r="F97" s="35" t="s">
        <v>90</v>
      </c>
      <c r="G97" s="39" t="s">
        <v>202</v>
      </c>
      <c r="I97" s="187"/>
      <c r="J97" s="188"/>
    </row>
    <row r="98" spans="2:10" ht="14.1" customHeight="1">
      <c r="B98" s="40"/>
      <c r="C98" s="41"/>
      <c r="D98" s="40"/>
      <c r="E98" s="157"/>
      <c r="F98" s="35" t="s">
        <v>92</v>
      </c>
      <c r="G98" s="39" t="s">
        <v>203</v>
      </c>
      <c r="I98" s="187"/>
      <c r="J98" s="188"/>
    </row>
    <row r="99" spans="2:10" ht="14.1" customHeight="1">
      <c r="B99" s="40"/>
      <c r="C99" s="41"/>
      <c r="D99" s="40"/>
      <c r="E99" s="157"/>
      <c r="F99" s="35" t="s">
        <v>94</v>
      </c>
      <c r="G99" s="39" t="s">
        <v>204</v>
      </c>
      <c r="I99" s="187"/>
      <c r="J99" s="188"/>
    </row>
    <row r="100" spans="2:10" ht="14.1" customHeight="1">
      <c r="B100" s="40"/>
      <c r="C100" s="42"/>
      <c r="D100" s="43"/>
      <c r="E100" s="157"/>
      <c r="F100" s="35" t="s">
        <v>96</v>
      </c>
      <c r="G100" s="39" t="s">
        <v>103</v>
      </c>
      <c r="I100" s="187"/>
      <c r="J100" s="188"/>
    </row>
    <row r="101" spans="2:10" ht="14.1" customHeight="1">
      <c r="B101" s="40"/>
      <c r="C101" s="37" t="s">
        <v>205</v>
      </c>
      <c r="D101" s="36" t="s">
        <v>206</v>
      </c>
      <c r="E101" s="157"/>
      <c r="F101" s="35" t="s">
        <v>88</v>
      </c>
      <c r="G101" s="39" t="s">
        <v>207</v>
      </c>
      <c r="I101" s="187" t="str">
        <f t="shared" si="1"/>
        <v/>
      </c>
      <c r="J101" s="188" t="str">
        <f>IF(COUNTA(E101:E107)&lt;&gt;0,$C101,"")</f>
        <v/>
      </c>
    </row>
    <row r="102" spans="2:10" ht="14.1" customHeight="1">
      <c r="B102" s="40"/>
      <c r="C102" s="41"/>
      <c r="D102" s="40"/>
      <c r="E102" s="157"/>
      <c r="F102" s="35" t="s">
        <v>90</v>
      </c>
      <c r="G102" s="39" t="s">
        <v>208</v>
      </c>
      <c r="I102" s="187"/>
      <c r="J102" s="188"/>
    </row>
    <row r="103" spans="2:10" ht="14.1" customHeight="1">
      <c r="B103" s="40"/>
      <c r="C103" s="41"/>
      <c r="D103" s="40"/>
      <c r="E103" s="157"/>
      <c r="F103" s="35" t="s">
        <v>92</v>
      </c>
      <c r="G103" s="39" t="s">
        <v>209</v>
      </c>
      <c r="I103" s="187"/>
      <c r="J103" s="188"/>
    </row>
    <row r="104" spans="2:10" ht="14.1" customHeight="1">
      <c r="B104" s="40"/>
      <c r="C104" s="41"/>
      <c r="D104" s="40"/>
      <c r="E104" s="157"/>
      <c r="F104" s="35" t="s">
        <v>94</v>
      </c>
      <c r="G104" s="39" t="s">
        <v>210</v>
      </c>
      <c r="I104" s="187"/>
      <c r="J104" s="188"/>
    </row>
    <row r="105" spans="2:10" ht="14.1" customHeight="1">
      <c r="B105" s="40"/>
      <c r="C105" s="41"/>
      <c r="D105" s="40"/>
      <c r="E105" s="157"/>
      <c r="F105" s="35" t="s">
        <v>96</v>
      </c>
      <c r="G105" s="39" t="s">
        <v>211</v>
      </c>
      <c r="I105" s="187"/>
      <c r="J105" s="188"/>
    </row>
    <row r="106" spans="2:10" ht="14.1" customHeight="1">
      <c r="B106" s="40"/>
      <c r="C106" s="41"/>
      <c r="D106" s="40"/>
      <c r="E106" s="157"/>
      <c r="F106" s="35" t="s">
        <v>98</v>
      </c>
      <c r="G106" s="39" t="s">
        <v>212</v>
      </c>
      <c r="I106" s="187"/>
      <c r="J106" s="188"/>
    </row>
    <row r="107" spans="2:10" ht="14.1" customHeight="1">
      <c r="B107" s="40"/>
      <c r="C107" s="42"/>
      <c r="D107" s="43"/>
      <c r="E107" s="157"/>
      <c r="F107" s="35" t="s">
        <v>100</v>
      </c>
      <c r="G107" s="39" t="s">
        <v>103</v>
      </c>
      <c r="I107" s="187"/>
      <c r="J107" s="188"/>
    </row>
    <row r="108" spans="2:10" ht="14.1" customHeight="1">
      <c r="B108" s="40"/>
      <c r="C108" s="37" t="s">
        <v>213</v>
      </c>
      <c r="D108" s="36" t="s">
        <v>146</v>
      </c>
      <c r="E108" s="157"/>
      <c r="F108" s="35" t="s">
        <v>88</v>
      </c>
      <c r="G108" s="39" t="s">
        <v>214</v>
      </c>
      <c r="I108" s="187" t="str">
        <f t="shared" si="1"/>
        <v/>
      </c>
      <c r="J108" s="188" t="str">
        <f>IF(COUNTA(E108:E118)&lt;&gt;0,$C108,"")</f>
        <v/>
      </c>
    </row>
    <row r="109" spans="2:10" ht="14.1" customHeight="1">
      <c r="B109" s="40"/>
      <c r="C109" s="41"/>
      <c r="D109" s="40"/>
      <c r="E109" s="157"/>
      <c r="F109" s="35" t="s">
        <v>90</v>
      </c>
      <c r="G109" s="39" t="s">
        <v>215</v>
      </c>
      <c r="I109" s="187"/>
      <c r="J109" s="188"/>
    </row>
    <row r="110" spans="2:10" ht="14.1" customHeight="1">
      <c r="B110" s="40"/>
      <c r="C110" s="41"/>
      <c r="D110" s="40"/>
      <c r="E110" s="157"/>
      <c r="F110" s="35" t="s">
        <v>92</v>
      </c>
      <c r="G110" s="39" t="s">
        <v>216</v>
      </c>
      <c r="I110" s="187"/>
      <c r="J110" s="188"/>
    </row>
    <row r="111" spans="2:10" ht="14.1" customHeight="1">
      <c r="B111" s="40"/>
      <c r="C111" s="41"/>
      <c r="D111" s="40"/>
      <c r="E111" s="157"/>
      <c r="F111" s="35" t="s">
        <v>94</v>
      </c>
      <c r="G111" s="39" t="s">
        <v>217</v>
      </c>
      <c r="I111" s="187"/>
      <c r="J111" s="188"/>
    </row>
    <row r="112" spans="2:10" ht="14.1" customHeight="1">
      <c r="B112" s="40"/>
      <c r="C112" s="41"/>
      <c r="D112" s="40"/>
      <c r="E112" s="157"/>
      <c r="F112" s="35" t="s">
        <v>96</v>
      </c>
      <c r="G112" s="39" t="s">
        <v>218</v>
      </c>
      <c r="I112" s="187"/>
      <c r="J112" s="188"/>
    </row>
    <row r="113" spans="2:10" ht="14.1" customHeight="1">
      <c r="B113" s="40"/>
      <c r="C113" s="41"/>
      <c r="D113" s="40"/>
      <c r="E113" s="157"/>
      <c r="F113" s="35" t="s">
        <v>98</v>
      </c>
      <c r="G113" s="39" t="s">
        <v>219</v>
      </c>
      <c r="I113" s="187"/>
      <c r="J113" s="188"/>
    </row>
    <row r="114" spans="2:10" ht="14.1" customHeight="1">
      <c r="B114" s="40"/>
      <c r="C114" s="41"/>
      <c r="D114" s="40"/>
      <c r="E114" s="157"/>
      <c r="F114" s="35" t="s">
        <v>100</v>
      </c>
      <c r="G114" s="39" t="s">
        <v>220</v>
      </c>
      <c r="I114" s="187"/>
      <c r="J114" s="188"/>
    </row>
    <row r="115" spans="2:10" ht="14.1" customHeight="1">
      <c r="B115" s="40"/>
      <c r="C115" s="41"/>
      <c r="D115" s="40"/>
      <c r="E115" s="157"/>
      <c r="F115" s="35" t="s">
        <v>102</v>
      </c>
      <c r="G115" s="39" t="s">
        <v>221</v>
      </c>
      <c r="I115" s="187"/>
      <c r="J115" s="188"/>
    </row>
    <row r="116" spans="2:10" ht="14.1" customHeight="1">
      <c r="B116" s="40"/>
      <c r="C116" s="41"/>
      <c r="D116" s="40"/>
      <c r="E116" s="157"/>
      <c r="F116" s="35" t="s">
        <v>155</v>
      </c>
      <c r="G116" s="39" t="s">
        <v>222</v>
      </c>
      <c r="I116" s="187"/>
      <c r="J116" s="188"/>
    </row>
    <row r="117" spans="2:10" ht="14.1" customHeight="1">
      <c r="B117" s="40"/>
      <c r="C117" s="41"/>
      <c r="D117" s="40"/>
      <c r="E117" s="157"/>
      <c r="F117" s="35" t="s">
        <v>157</v>
      </c>
      <c r="G117" s="39" t="s">
        <v>223</v>
      </c>
      <c r="I117" s="187"/>
      <c r="J117" s="188"/>
    </row>
    <row r="118" spans="2:10" ht="14.1" customHeight="1">
      <c r="B118" s="40"/>
      <c r="C118" s="42"/>
      <c r="D118" s="43"/>
      <c r="E118" s="157"/>
      <c r="F118" s="35" t="s">
        <v>159</v>
      </c>
      <c r="G118" s="39" t="s">
        <v>103</v>
      </c>
      <c r="I118" s="187"/>
      <c r="J118" s="188"/>
    </row>
    <row r="119" spans="2:10" ht="14.1" customHeight="1">
      <c r="B119" s="40"/>
      <c r="C119" s="37" t="s">
        <v>224</v>
      </c>
      <c r="D119" s="36" t="s">
        <v>225</v>
      </c>
      <c r="E119" s="157"/>
      <c r="F119" s="35" t="s">
        <v>88</v>
      </c>
      <c r="G119" s="39" t="s">
        <v>226</v>
      </c>
      <c r="I119" s="187" t="str">
        <f t="shared" si="1"/>
        <v/>
      </c>
      <c r="J119" s="188" t="str">
        <f>IF(COUNTA(E119:E122)&lt;&gt;0,$C119,"")</f>
        <v/>
      </c>
    </row>
    <row r="120" spans="2:10" ht="14.1" customHeight="1">
      <c r="B120" s="40"/>
      <c r="C120" s="41"/>
      <c r="D120" s="40"/>
      <c r="E120" s="157"/>
      <c r="F120" s="35" t="s">
        <v>90</v>
      </c>
      <c r="G120" s="39" t="s">
        <v>227</v>
      </c>
      <c r="I120" s="187"/>
      <c r="J120" s="188"/>
    </row>
    <row r="121" spans="2:10" ht="14.1" customHeight="1">
      <c r="B121" s="40"/>
      <c r="C121" s="41"/>
      <c r="D121" s="40"/>
      <c r="E121" s="157"/>
      <c r="F121" s="35" t="s">
        <v>92</v>
      </c>
      <c r="G121" s="39" t="s">
        <v>228</v>
      </c>
      <c r="I121" s="187"/>
      <c r="J121" s="188"/>
    </row>
    <row r="122" spans="2:10" ht="14.1" customHeight="1">
      <c r="B122" s="40"/>
      <c r="C122" s="42"/>
      <c r="D122" s="43"/>
      <c r="E122" s="157"/>
      <c r="F122" s="35" t="s">
        <v>94</v>
      </c>
      <c r="G122" s="39" t="s">
        <v>103</v>
      </c>
      <c r="I122" s="187"/>
      <c r="J122" s="188"/>
    </row>
    <row r="123" spans="2:10" ht="14.1" customHeight="1">
      <c r="B123" s="40"/>
      <c r="C123" s="37" t="s">
        <v>229</v>
      </c>
      <c r="D123" s="36" t="s">
        <v>361</v>
      </c>
      <c r="E123" s="157"/>
      <c r="F123" s="35" t="s">
        <v>88</v>
      </c>
      <c r="G123" s="39" t="s">
        <v>230</v>
      </c>
      <c r="I123" s="187" t="str">
        <f t="shared" si="1"/>
        <v/>
      </c>
      <c r="J123" s="188" t="str">
        <f>IF(COUNTA(E123:E128)&lt;&gt;0,$C123,"")</f>
        <v/>
      </c>
    </row>
    <row r="124" spans="2:10" ht="14.1" customHeight="1">
      <c r="B124" s="40"/>
      <c r="C124" s="41"/>
      <c r="D124" s="40"/>
      <c r="E124" s="157"/>
      <c r="F124" s="35" t="s">
        <v>90</v>
      </c>
      <c r="G124" s="39" t="s">
        <v>231</v>
      </c>
      <c r="I124" s="187"/>
      <c r="J124" s="188"/>
    </row>
    <row r="125" spans="2:10" ht="14.1" customHeight="1">
      <c r="B125" s="40"/>
      <c r="C125" s="41"/>
      <c r="D125" s="40"/>
      <c r="E125" s="157"/>
      <c r="F125" s="35" t="s">
        <v>92</v>
      </c>
      <c r="G125" s="39" t="s">
        <v>232</v>
      </c>
      <c r="I125" s="187"/>
      <c r="J125" s="188"/>
    </row>
    <row r="126" spans="2:10" ht="14.1" customHeight="1">
      <c r="B126" s="40"/>
      <c r="C126" s="41"/>
      <c r="D126" s="40"/>
      <c r="E126" s="157"/>
      <c r="F126" s="35" t="s">
        <v>94</v>
      </c>
      <c r="G126" s="39" t="s">
        <v>233</v>
      </c>
      <c r="I126" s="187"/>
      <c r="J126" s="188"/>
    </row>
    <row r="127" spans="2:10" ht="14.1" customHeight="1">
      <c r="B127" s="40"/>
      <c r="C127" s="41"/>
      <c r="D127" s="40"/>
      <c r="E127" s="157"/>
      <c r="F127" s="35" t="s">
        <v>96</v>
      </c>
      <c r="G127" s="39" t="s">
        <v>234</v>
      </c>
      <c r="I127" s="187"/>
      <c r="J127" s="188"/>
    </row>
    <row r="128" spans="2:10" ht="14.1" customHeight="1">
      <c r="B128" s="43"/>
      <c r="C128" s="42"/>
      <c r="D128" s="43"/>
      <c r="E128" s="157"/>
      <c r="F128" s="35" t="s">
        <v>235</v>
      </c>
      <c r="G128" s="110" t="s">
        <v>411</v>
      </c>
      <c r="I128" s="187"/>
      <c r="J128" s="188"/>
    </row>
    <row r="129" spans="2:10" ht="14.1" customHeight="1">
      <c r="B129" s="52" t="s">
        <v>245</v>
      </c>
      <c r="C129" s="51"/>
      <c r="D129" s="47"/>
      <c r="E129" s="47"/>
      <c r="F129" s="49"/>
      <c r="G129" s="50"/>
      <c r="H129" s="158"/>
      <c r="I129" s="187"/>
      <c r="J129" s="188"/>
    </row>
    <row r="130" spans="2:10" s="159" customFormat="1" ht="9.9499999999999993" customHeight="1">
      <c r="B130" s="160"/>
      <c r="C130" s="161"/>
      <c r="D130" s="162"/>
      <c r="E130" s="162"/>
      <c r="F130" s="163"/>
      <c r="G130" s="164"/>
      <c r="H130" s="172" t="str">
        <f>+IF('申請書（様式１－１）'!H20="","",'申請書（様式１－１）'!H20)</f>
        <v/>
      </c>
      <c r="I130" s="187"/>
      <c r="J130" s="189"/>
    </row>
    <row r="131" spans="2:10">
      <c r="B131" s="32" t="s">
        <v>79</v>
      </c>
      <c r="C131" s="33" t="s">
        <v>80</v>
      </c>
      <c r="D131" s="32" t="s">
        <v>81</v>
      </c>
      <c r="E131" s="32" t="s">
        <v>82</v>
      </c>
      <c r="F131" s="34" t="s">
        <v>83</v>
      </c>
      <c r="G131" s="35" t="s">
        <v>84</v>
      </c>
      <c r="I131" s="187"/>
      <c r="J131" s="188"/>
    </row>
    <row r="132" spans="2:10" ht="14.1" customHeight="1">
      <c r="B132" s="36" t="s">
        <v>236</v>
      </c>
      <c r="C132" s="37" t="s">
        <v>237</v>
      </c>
      <c r="D132" s="36" t="s">
        <v>238</v>
      </c>
      <c r="E132" s="157"/>
      <c r="F132" s="35" t="s">
        <v>88</v>
      </c>
      <c r="G132" s="39" t="s">
        <v>314</v>
      </c>
      <c r="I132" s="187" t="str">
        <f t="shared" si="1"/>
        <v/>
      </c>
      <c r="J132" s="188" t="str">
        <f>IF(COUNTA(E132:E135)&lt;&gt;0,$C132,"")</f>
        <v/>
      </c>
    </row>
    <row r="133" spans="2:10" ht="14.1" customHeight="1">
      <c r="B133" s="40"/>
      <c r="C133" s="41"/>
      <c r="D133" s="40"/>
      <c r="E133" s="157"/>
      <c r="F133" s="35" t="s">
        <v>356</v>
      </c>
      <c r="G133" s="39" t="s">
        <v>315</v>
      </c>
      <c r="I133" s="187"/>
      <c r="J133" s="188"/>
    </row>
    <row r="134" spans="2:10" ht="14.1" customHeight="1">
      <c r="B134" s="40"/>
      <c r="C134" s="41"/>
      <c r="D134" s="40"/>
      <c r="E134" s="157"/>
      <c r="F134" s="35" t="s">
        <v>363</v>
      </c>
      <c r="G134" s="39" t="s">
        <v>307</v>
      </c>
      <c r="I134" s="187"/>
      <c r="J134" s="188"/>
    </row>
    <row r="135" spans="2:10" ht="14.1" customHeight="1">
      <c r="B135" s="40"/>
      <c r="C135" s="42"/>
      <c r="D135" s="43"/>
      <c r="E135" s="157"/>
      <c r="F135" s="35" t="s">
        <v>362</v>
      </c>
      <c r="G135" s="39" t="s">
        <v>103</v>
      </c>
      <c r="I135" s="187"/>
      <c r="J135" s="188"/>
    </row>
    <row r="136" spans="2:10" ht="14.1" customHeight="1">
      <c r="B136" s="40"/>
      <c r="C136" s="37" t="s">
        <v>239</v>
      </c>
      <c r="D136" s="36" t="s">
        <v>240</v>
      </c>
      <c r="E136" s="157"/>
      <c r="F136" s="35" t="s">
        <v>88</v>
      </c>
      <c r="G136" s="39" t="s">
        <v>241</v>
      </c>
      <c r="I136" s="187" t="str">
        <f t="shared" ref="I136:I166" si="2">IF($J136&lt;&gt;"",ROW(),"")</f>
        <v/>
      </c>
      <c r="J136" s="188" t="str">
        <f>IF(COUNTA(E136:E140)&lt;&gt;0,$C136,"")</f>
        <v/>
      </c>
    </row>
    <row r="137" spans="2:10" ht="14.1" customHeight="1">
      <c r="B137" s="40"/>
      <c r="C137" s="41"/>
      <c r="D137" s="40"/>
      <c r="E137" s="157"/>
      <c r="F137" s="35" t="s">
        <v>90</v>
      </c>
      <c r="G137" s="39" t="s">
        <v>242</v>
      </c>
      <c r="I137" s="187"/>
      <c r="J137" s="188"/>
    </row>
    <row r="138" spans="2:10" ht="14.1" customHeight="1">
      <c r="B138" s="40"/>
      <c r="C138" s="41"/>
      <c r="D138" s="40"/>
      <c r="E138" s="157"/>
      <c r="F138" s="35" t="s">
        <v>92</v>
      </c>
      <c r="G138" s="39" t="s">
        <v>243</v>
      </c>
      <c r="I138" s="187"/>
      <c r="J138" s="188"/>
    </row>
    <row r="139" spans="2:10" ht="14.1" customHeight="1">
      <c r="B139" s="40"/>
      <c r="C139" s="41"/>
      <c r="D139" s="40"/>
      <c r="E139" s="157"/>
      <c r="F139" s="35" t="s">
        <v>94</v>
      </c>
      <c r="G139" s="39" t="s">
        <v>244</v>
      </c>
      <c r="I139" s="187"/>
      <c r="J139" s="188"/>
    </row>
    <row r="140" spans="2:10" ht="14.1" customHeight="1">
      <c r="B140" s="40"/>
      <c r="C140" s="42"/>
      <c r="D140" s="43"/>
      <c r="E140" s="157"/>
      <c r="F140" s="35" t="s">
        <v>96</v>
      </c>
      <c r="G140" s="39" t="s">
        <v>103</v>
      </c>
      <c r="I140" s="187"/>
      <c r="J140" s="188"/>
    </row>
    <row r="141" spans="2:10" ht="14.1" customHeight="1">
      <c r="B141" s="40"/>
      <c r="C141" s="37" t="s">
        <v>246</v>
      </c>
      <c r="D141" s="36" t="s">
        <v>247</v>
      </c>
      <c r="E141" s="157"/>
      <c r="F141" s="35" t="s">
        <v>88</v>
      </c>
      <c r="G141" s="39" t="s">
        <v>248</v>
      </c>
      <c r="I141" s="187" t="str">
        <f t="shared" si="2"/>
        <v/>
      </c>
      <c r="J141" s="188" t="str">
        <f>IF(COUNTA(E141:E142)&lt;&gt;0,$C141,"")</f>
        <v/>
      </c>
    </row>
    <row r="142" spans="2:10" ht="14.1" customHeight="1">
      <c r="B142" s="40"/>
      <c r="C142" s="42"/>
      <c r="D142" s="43"/>
      <c r="E142" s="157"/>
      <c r="F142" s="35" t="s">
        <v>90</v>
      </c>
      <c r="G142" s="39" t="s">
        <v>103</v>
      </c>
      <c r="I142" s="187"/>
      <c r="J142" s="188"/>
    </row>
    <row r="143" spans="2:10" ht="14.1" customHeight="1">
      <c r="B143" s="40"/>
      <c r="C143" s="37" t="s">
        <v>249</v>
      </c>
      <c r="D143" s="36" t="s">
        <v>250</v>
      </c>
      <c r="E143" s="157"/>
      <c r="F143" s="35" t="s">
        <v>88</v>
      </c>
      <c r="G143" s="39" t="s">
        <v>251</v>
      </c>
      <c r="I143" s="187" t="str">
        <f t="shared" si="2"/>
        <v/>
      </c>
      <c r="J143" s="188" t="str">
        <f>IF(COUNTA(E143:E148)&lt;&gt;0,$C143,"")</f>
        <v/>
      </c>
    </row>
    <row r="144" spans="2:10" ht="14.1" customHeight="1">
      <c r="B144" s="40"/>
      <c r="C144" s="41"/>
      <c r="D144" s="40"/>
      <c r="E144" s="157"/>
      <c r="F144" s="35" t="s">
        <v>90</v>
      </c>
      <c r="G144" s="39" t="s">
        <v>252</v>
      </c>
      <c r="I144" s="187"/>
      <c r="J144" s="188"/>
    </row>
    <row r="145" spans="2:10" ht="14.1" customHeight="1">
      <c r="B145" s="40"/>
      <c r="C145" s="41"/>
      <c r="D145" s="40"/>
      <c r="E145" s="157"/>
      <c r="F145" s="35" t="s">
        <v>92</v>
      </c>
      <c r="G145" s="39" t="s">
        <v>253</v>
      </c>
      <c r="I145" s="187"/>
      <c r="J145" s="188"/>
    </row>
    <row r="146" spans="2:10" ht="14.1" customHeight="1">
      <c r="B146" s="40"/>
      <c r="C146" s="41"/>
      <c r="D146" s="40"/>
      <c r="E146" s="157"/>
      <c r="F146" s="35" t="s">
        <v>94</v>
      </c>
      <c r="G146" s="39" t="s">
        <v>254</v>
      </c>
      <c r="I146" s="187"/>
      <c r="J146" s="188"/>
    </row>
    <row r="147" spans="2:10" ht="14.1" customHeight="1">
      <c r="B147" s="40"/>
      <c r="C147" s="41"/>
      <c r="D147" s="40"/>
      <c r="E147" s="157"/>
      <c r="F147" s="35" t="s">
        <v>96</v>
      </c>
      <c r="G147" s="39" t="s">
        <v>255</v>
      </c>
      <c r="I147" s="187"/>
      <c r="J147" s="188"/>
    </row>
    <row r="148" spans="2:10" ht="14.1" customHeight="1">
      <c r="B148" s="40"/>
      <c r="C148" s="42"/>
      <c r="D148" s="43"/>
      <c r="E148" s="157"/>
      <c r="F148" s="35" t="s">
        <v>98</v>
      </c>
      <c r="G148" s="39" t="s">
        <v>103</v>
      </c>
      <c r="I148" s="187"/>
      <c r="J148" s="188"/>
    </row>
    <row r="149" spans="2:10" ht="14.1" customHeight="1">
      <c r="B149" s="40"/>
      <c r="C149" s="37" t="s">
        <v>256</v>
      </c>
      <c r="D149" s="36" t="s">
        <v>257</v>
      </c>
      <c r="E149" s="157"/>
      <c r="F149" s="35" t="s">
        <v>88</v>
      </c>
      <c r="G149" s="39" t="s">
        <v>257</v>
      </c>
      <c r="I149" s="187" t="str">
        <f t="shared" si="2"/>
        <v/>
      </c>
      <c r="J149" s="188" t="str">
        <f>IF(COUNTA(E149:E152)&lt;&gt;0,$C149,"")</f>
        <v/>
      </c>
    </row>
    <row r="150" spans="2:10" ht="14.1" customHeight="1">
      <c r="B150" s="40"/>
      <c r="C150" s="41"/>
      <c r="D150" s="40"/>
      <c r="E150" s="157"/>
      <c r="F150" s="35" t="s">
        <v>90</v>
      </c>
      <c r="G150" s="39" t="s">
        <v>258</v>
      </c>
      <c r="I150" s="187"/>
      <c r="J150" s="188"/>
    </row>
    <row r="151" spans="2:10" ht="14.1" customHeight="1">
      <c r="B151" s="40"/>
      <c r="C151" s="41"/>
      <c r="D151" s="40"/>
      <c r="E151" s="157"/>
      <c r="F151" s="35" t="s">
        <v>92</v>
      </c>
      <c r="G151" s="39" t="s">
        <v>259</v>
      </c>
      <c r="I151" s="187"/>
      <c r="J151" s="188"/>
    </row>
    <row r="152" spans="2:10" ht="14.1" customHeight="1">
      <c r="B152" s="40"/>
      <c r="C152" s="42"/>
      <c r="D152" s="43"/>
      <c r="E152" s="157"/>
      <c r="F152" s="35" t="s">
        <v>94</v>
      </c>
      <c r="G152" s="39" t="s">
        <v>103</v>
      </c>
      <c r="I152" s="187"/>
      <c r="J152" s="188"/>
    </row>
    <row r="153" spans="2:10" ht="14.1" customHeight="1">
      <c r="B153" s="40"/>
      <c r="C153" s="37" t="s">
        <v>260</v>
      </c>
      <c r="D153" s="36" t="s">
        <v>261</v>
      </c>
      <c r="E153" s="157"/>
      <c r="F153" s="35" t="s">
        <v>88</v>
      </c>
      <c r="G153" s="39" t="s">
        <v>262</v>
      </c>
      <c r="I153" s="187" t="str">
        <f t="shared" si="2"/>
        <v/>
      </c>
      <c r="J153" s="188" t="str">
        <f>IF(COUNTA(E153:E157)&lt;&gt;0,$C153,"")</f>
        <v/>
      </c>
    </row>
    <row r="154" spans="2:10" ht="14.1" customHeight="1">
      <c r="B154" s="40"/>
      <c r="C154" s="41"/>
      <c r="D154" s="40"/>
      <c r="E154" s="157"/>
      <c r="F154" s="35" t="s">
        <v>90</v>
      </c>
      <c r="G154" s="39" t="s">
        <v>263</v>
      </c>
      <c r="I154" s="187"/>
      <c r="J154" s="188"/>
    </row>
    <row r="155" spans="2:10" ht="14.1" customHeight="1">
      <c r="B155" s="40"/>
      <c r="C155" s="41"/>
      <c r="D155" s="40"/>
      <c r="E155" s="157"/>
      <c r="F155" s="35" t="s">
        <v>364</v>
      </c>
      <c r="G155" s="39" t="s">
        <v>308</v>
      </c>
      <c r="I155" s="187"/>
      <c r="J155" s="188"/>
    </row>
    <row r="156" spans="2:10" ht="14.1" customHeight="1">
      <c r="B156" s="40"/>
      <c r="C156" s="41"/>
      <c r="D156" s="40"/>
      <c r="E156" s="157"/>
      <c r="F156" s="35" t="s">
        <v>362</v>
      </c>
      <c r="G156" s="39" t="s">
        <v>264</v>
      </c>
      <c r="I156" s="187"/>
      <c r="J156" s="188"/>
    </row>
    <row r="157" spans="2:10" ht="14.1" customHeight="1">
      <c r="B157" s="40"/>
      <c r="C157" s="42"/>
      <c r="D157" s="43"/>
      <c r="E157" s="157"/>
      <c r="F157" s="35" t="s">
        <v>365</v>
      </c>
      <c r="G157" s="39" t="s">
        <v>103</v>
      </c>
      <c r="I157" s="187"/>
      <c r="J157" s="188"/>
    </row>
    <row r="158" spans="2:10" ht="14.1" customHeight="1">
      <c r="B158" s="40"/>
      <c r="C158" s="37" t="s">
        <v>265</v>
      </c>
      <c r="D158" s="36" t="s">
        <v>266</v>
      </c>
      <c r="E158" s="157"/>
      <c r="F158" s="35" t="s">
        <v>88</v>
      </c>
      <c r="G158" s="38" t="s">
        <v>267</v>
      </c>
      <c r="I158" s="187" t="str">
        <f t="shared" si="2"/>
        <v/>
      </c>
      <c r="J158" s="188" t="str">
        <f>IF(COUNTA(E158:E159)&lt;&gt;0,$C158,"")</f>
        <v/>
      </c>
    </row>
    <row r="159" spans="2:10" ht="14.1" customHeight="1">
      <c r="B159" s="40"/>
      <c r="C159" s="41"/>
      <c r="D159" s="40"/>
      <c r="E159" s="157"/>
      <c r="F159" s="35" t="s">
        <v>90</v>
      </c>
      <c r="G159" s="38" t="s">
        <v>268</v>
      </c>
      <c r="I159" s="187"/>
      <c r="J159" s="188"/>
    </row>
    <row r="160" spans="2:10" ht="14.1" customHeight="1">
      <c r="B160" s="40"/>
      <c r="C160" s="37" t="s">
        <v>269</v>
      </c>
      <c r="D160" s="36" t="s">
        <v>270</v>
      </c>
      <c r="E160" s="157"/>
      <c r="F160" s="35" t="s">
        <v>271</v>
      </c>
      <c r="G160" s="39" t="s">
        <v>272</v>
      </c>
      <c r="I160" s="187" t="str">
        <f t="shared" si="2"/>
        <v/>
      </c>
      <c r="J160" s="188" t="str">
        <f>IF(COUNTA(E160:E162)&lt;&gt;0,$C160,"")</f>
        <v/>
      </c>
    </row>
    <row r="161" spans="2:10" ht="14.1" customHeight="1">
      <c r="B161" s="40"/>
      <c r="C161" s="41"/>
      <c r="D161" s="40" t="s">
        <v>273</v>
      </c>
      <c r="E161" s="157"/>
      <c r="F161" s="35" t="s">
        <v>274</v>
      </c>
      <c r="G161" s="39" t="s">
        <v>275</v>
      </c>
      <c r="I161" s="187"/>
      <c r="J161" s="188"/>
    </row>
    <row r="162" spans="2:10" ht="14.1" customHeight="1">
      <c r="B162" s="40"/>
      <c r="C162" s="42"/>
      <c r="D162" s="43" t="s">
        <v>276</v>
      </c>
      <c r="E162" s="157"/>
      <c r="F162" s="35" t="s">
        <v>277</v>
      </c>
      <c r="G162" s="39" t="s">
        <v>103</v>
      </c>
      <c r="I162" s="187"/>
      <c r="J162" s="188"/>
    </row>
    <row r="163" spans="2:10" ht="14.1" customHeight="1">
      <c r="B163" s="40"/>
      <c r="C163" s="37" t="s">
        <v>278</v>
      </c>
      <c r="D163" s="40" t="s">
        <v>309</v>
      </c>
      <c r="E163" s="157"/>
      <c r="F163" s="35" t="s">
        <v>88</v>
      </c>
      <c r="G163" s="39" t="s">
        <v>286</v>
      </c>
      <c r="I163" s="187" t="str">
        <f t="shared" si="2"/>
        <v/>
      </c>
      <c r="J163" s="188" t="str">
        <f>IF(COUNTA(E163:E164)&lt;&gt;0,$C163,"")</f>
        <v/>
      </c>
    </row>
    <row r="164" spans="2:10" ht="14.1" customHeight="1">
      <c r="B164" s="40"/>
      <c r="C164" s="42"/>
      <c r="D164" s="43"/>
      <c r="E164" s="157"/>
      <c r="F164" s="35" t="s">
        <v>90</v>
      </c>
      <c r="G164" s="39" t="s">
        <v>287</v>
      </c>
      <c r="I164" s="187"/>
      <c r="J164" s="188"/>
    </row>
    <row r="165" spans="2:10" ht="14.1" customHeight="1">
      <c r="B165" s="43"/>
      <c r="C165" s="111" t="s">
        <v>409</v>
      </c>
      <c r="D165" s="38" t="s">
        <v>366</v>
      </c>
      <c r="E165" s="157"/>
      <c r="F165" s="35" t="s">
        <v>279</v>
      </c>
      <c r="G165" s="110" t="s">
        <v>412</v>
      </c>
      <c r="I165" s="187" t="str">
        <f t="shared" si="2"/>
        <v/>
      </c>
      <c r="J165" s="188" t="str">
        <f>IF(COUNTA(E165)&lt;&gt;0,$C165,"")</f>
        <v/>
      </c>
    </row>
    <row r="166" spans="2:10" ht="14.1" customHeight="1">
      <c r="B166" s="36" t="s">
        <v>280</v>
      </c>
      <c r="C166" s="37" t="s">
        <v>281</v>
      </c>
      <c r="D166" s="36" t="s">
        <v>282</v>
      </c>
      <c r="E166" s="157"/>
      <c r="F166" s="35" t="s">
        <v>283</v>
      </c>
      <c r="G166" s="39" t="s">
        <v>284</v>
      </c>
      <c r="I166" s="187" t="str">
        <f t="shared" si="2"/>
        <v/>
      </c>
      <c r="J166" s="188" t="str">
        <f>IF(COUNTA(E166:E167)&lt;&gt;0,$C166,"")</f>
        <v/>
      </c>
    </row>
    <row r="167" spans="2:10" ht="14.1" customHeight="1">
      <c r="B167" s="43"/>
      <c r="C167" s="42"/>
      <c r="D167" s="43"/>
      <c r="E167" s="157"/>
      <c r="F167" s="35" t="s">
        <v>285</v>
      </c>
      <c r="G167" s="39" t="s">
        <v>103</v>
      </c>
      <c r="I167" s="187"/>
      <c r="J167" s="188"/>
    </row>
    <row r="168" spans="2:10">
      <c r="I168" s="186"/>
    </row>
    <row r="169" spans="2:10">
      <c r="B169" s="617" t="s">
        <v>367</v>
      </c>
      <c r="C169" s="618"/>
      <c r="D169" s="618"/>
      <c r="E169" s="618"/>
      <c r="F169" s="618"/>
      <c r="G169" s="619"/>
    </row>
    <row r="170" spans="2:10" ht="12" customHeight="1">
      <c r="B170" s="626" t="s">
        <v>460</v>
      </c>
      <c r="C170" s="627"/>
      <c r="D170" s="627"/>
      <c r="E170" s="627"/>
      <c r="F170" s="627"/>
      <c r="G170" s="628"/>
    </row>
    <row r="171" spans="2:10" ht="12" customHeight="1">
      <c r="B171" s="620"/>
      <c r="C171" s="621"/>
      <c r="D171" s="621"/>
      <c r="E171" s="621"/>
      <c r="F171" s="621"/>
      <c r="G171" s="622"/>
    </row>
    <row r="172" spans="2:10" ht="12" customHeight="1">
      <c r="B172" s="623"/>
      <c r="C172" s="624"/>
      <c r="D172" s="624"/>
      <c r="E172" s="624"/>
      <c r="F172" s="624"/>
      <c r="G172" s="625"/>
    </row>
    <row r="173" spans="2:10" ht="12" customHeight="1">
      <c r="B173" s="629" t="s">
        <v>461</v>
      </c>
      <c r="C173" s="630"/>
      <c r="D173" s="630"/>
      <c r="E173" s="630"/>
      <c r="F173" s="630"/>
      <c r="G173" s="631"/>
    </row>
    <row r="174" spans="2:10" ht="12" customHeight="1">
      <c r="B174" s="620"/>
      <c r="C174" s="621"/>
      <c r="D174" s="621"/>
      <c r="E174" s="621"/>
      <c r="F174" s="621"/>
      <c r="G174" s="622"/>
    </row>
    <row r="175" spans="2:10" ht="12" customHeight="1">
      <c r="B175" s="623"/>
      <c r="C175" s="624"/>
      <c r="D175" s="624"/>
      <c r="E175" s="624"/>
      <c r="F175" s="624"/>
      <c r="G175" s="625"/>
    </row>
    <row r="176" spans="2:10" ht="12" customHeight="1">
      <c r="B176" s="629" t="s">
        <v>462</v>
      </c>
      <c r="C176" s="630"/>
      <c r="D176" s="630"/>
      <c r="E176" s="630"/>
      <c r="F176" s="630"/>
      <c r="G176" s="631"/>
    </row>
    <row r="177" spans="2:7" ht="12" customHeight="1">
      <c r="B177" s="620"/>
      <c r="C177" s="621"/>
      <c r="D177" s="621"/>
      <c r="E177" s="621"/>
      <c r="F177" s="621"/>
      <c r="G177" s="622"/>
    </row>
    <row r="178" spans="2:7" ht="12" customHeight="1">
      <c r="B178" s="623"/>
      <c r="C178" s="624"/>
      <c r="D178" s="624"/>
      <c r="E178" s="624"/>
      <c r="F178" s="624"/>
      <c r="G178" s="625"/>
    </row>
  </sheetData>
  <sheetProtection algorithmName="SHA-512" hashValue="+XaGTvzEMnWknkXRQtE5RWHkjat3ghDQbiZKch9r5Bo00+QshBJlJJKX5ko+RrtJsJRjz5ayaCIgMS4HJjmrmA==" saltValue="/GcwjFNUkbRFBKY5ieCyFQ==" spinCount="100000" sheet="1" objects="1" scenarios="1" selectLockedCells="1"/>
  <mergeCells count="7">
    <mergeCell ref="B169:G169"/>
    <mergeCell ref="B171:G172"/>
    <mergeCell ref="B174:G175"/>
    <mergeCell ref="B177:G178"/>
    <mergeCell ref="B170:G170"/>
    <mergeCell ref="B173:G173"/>
    <mergeCell ref="B176:G176"/>
  </mergeCells>
  <phoneticPr fontId="20"/>
  <conditionalFormatting sqref="B170:B171 B173:B174 B176:B177">
    <cfRule type="expression" dxfId="0" priority="1">
      <formula>COUNTA($E$86,$E$128,$E$165)</formula>
    </cfRule>
  </conditionalFormatting>
  <dataValidations count="2">
    <dataValidation type="list" allowBlank="1" showInputMessage="1" sqref="E69:E128 E4:E65 E132:E167" xr:uid="{00000000-0002-0000-0400-000000000000}">
      <formula1>"○"</formula1>
    </dataValidation>
    <dataValidation type="custom" allowBlank="1" showInputMessage="1" showErrorMessage="1" error="30文字以内で記入して下さい。" prompt="全角30文字以内で記入して下さい。" sqref="B174 B171 B177" xr:uid="{D1240576-A8EB-4D38-984E-A5924410FCA1}">
      <formula1>AND(B171=DBCS(B171),LEN(B171)&lt;=30)</formula1>
    </dataValidation>
  </dataValidations>
  <printOptions horizontalCentered="1"/>
  <pageMargins left="0.55118110236220474" right="0.55118110236220474" top="0.59055118110236227" bottom="0.59055118110236227" header="0.51181102362204722" footer="0.51181102362204722"/>
  <pageSetup paperSize="9" scale="80" fitToHeight="0" orientation="portrait" r:id="rId1"/>
  <headerFooter alignWithMargins="0"/>
  <rowBreaks count="2" manualBreakCount="2">
    <brk id="65" max="7" man="1"/>
    <brk id="12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0B7F-C523-4958-B3D9-C2297DDDB517}">
  <sheetPr codeName="Sheet7">
    <pageSetUpPr fitToPage="1"/>
  </sheetPr>
  <dimension ref="A1:E28"/>
  <sheetViews>
    <sheetView view="pageBreakPreview" zoomScaleNormal="100" zoomScaleSheetLayoutView="100" workbookViewId="0">
      <selection activeCell="B4" sqref="B4"/>
    </sheetView>
  </sheetViews>
  <sheetFormatPr defaultColWidth="10" defaultRowHeight="13.5"/>
  <cols>
    <col min="1" max="1" width="7.42578125" style="165" bestFit="1" customWidth="1"/>
    <col min="2" max="2" width="30.7109375" style="175" customWidth="1"/>
    <col min="3" max="3" width="30.7109375" style="176" customWidth="1"/>
    <col min="4" max="4" width="80.7109375" style="177" customWidth="1"/>
    <col min="5" max="5" width="7.42578125" style="165" bestFit="1" customWidth="1"/>
    <col min="6" max="16384" width="10" style="165"/>
  </cols>
  <sheetData>
    <row r="1" spans="1:5">
      <c r="A1" s="165" t="s">
        <v>434</v>
      </c>
      <c r="B1" s="166" t="s">
        <v>435</v>
      </c>
      <c r="C1" s="190"/>
      <c r="D1" s="165"/>
      <c r="E1" s="191" t="str">
        <f>+IF('申請書（様式１－１）'!H20="","",'申請書（様式１－１）'!H20)</f>
        <v/>
      </c>
    </row>
    <row r="2" spans="1:5">
      <c r="B2" s="167"/>
      <c r="C2" s="192"/>
      <c r="D2" s="165"/>
    </row>
    <row r="3" spans="1:5" s="167" customFormat="1">
      <c r="B3" s="168" t="s">
        <v>436</v>
      </c>
      <c r="C3" s="169" t="s">
        <v>437</v>
      </c>
      <c r="D3" s="168" t="s">
        <v>438</v>
      </c>
    </row>
    <row r="4" spans="1:5" ht="17.100000000000001" customHeight="1">
      <c r="B4" s="173"/>
      <c r="C4" s="658"/>
      <c r="D4" s="174"/>
    </row>
    <row r="5" spans="1:5" ht="17.100000000000001" customHeight="1">
      <c r="B5" s="173"/>
      <c r="C5" s="658"/>
      <c r="D5" s="174"/>
    </row>
    <row r="6" spans="1:5" ht="17.100000000000001" customHeight="1">
      <c r="B6" s="173"/>
      <c r="C6" s="658"/>
      <c r="D6" s="174"/>
    </row>
    <row r="7" spans="1:5" ht="17.100000000000001" customHeight="1">
      <c r="B7" s="173"/>
      <c r="C7" s="658"/>
      <c r="D7" s="174"/>
    </row>
    <row r="8" spans="1:5" ht="17.100000000000001" customHeight="1">
      <c r="B8" s="173"/>
      <c r="C8" s="658"/>
      <c r="D8" s="174"/>
    </row>
    <row r="9" spans="1:5" ht="17.100000000000001" customHeight="1">
      <c r="B9" s="173"/>
      <c r="C9" s="658"/>
      <c r="D9" s="174"/>
    </row>
    <row r="10" spans="1:5" ht="17.100000000000001" customHeight="1">
      <c r="B10" s="173"/>
      <c r="C10" s="658"/>
      <c r="D10" s="174"/>
    </row>
    <row r="11" spans="1:5" ht="17.100000000000001" customHeight="1">
      <c r="B11" s="173"/>
      <c r="C11" s="658"/>
      <c r="D11" s="174"/>
    </row>
    <row r="12" spans="1:5" ht="17.100000000000001" customHeight="1">
      <c r="B12" s="173"/>
      <c r="C12" s="658"/>
      <c r="D12" s="174"/>
    </row>
    <row r="13" spans="1:5" ht="17.100000000000001" customHeight="1">
      <c r="B13" s="173"/>
      <c r="C13" s="658"/>
      <c r="D13" s="174"/>
    </row>
    <row r="14" spans="1:5" ht="17.100000000000001" customHeight="1">
      <c r="B14" s="173"/>
      <c r="C14" s="658"/>
      <c r="D14" s="174"/>
    </row>
    <row r="15" spans="1:5" ht="17.100000000000001" customHeight="1">
      <c r="B15" s="173"/>
      <c r="C15" s="658"/>
      <c r="D15" s="174"/>
    </row>
    <row r="16" spans="1:5" ht="17.100000000000001" customHeight="1">
      <c r="B16" s="173"/>
      <c r="C16" s="658"/>
      <c r="D16" s="174"/>
    </row>
    <row r="17" spans="2:4" ht="17.100000000000001" customHeight="1">
      <c r="B17" s="173"/>
      <c r="C17" s="658"/>
      <c r="D17" s="174"/>
    </row>
    <row r="18" spans="2:4" ht="17.100000000000001" customHeight="1">
      <c r="B18" s="173"/>
      <c r="C18" s="658"/>
      <c r="D18" s="174"/>
    </row>
    <row r="19" spans="2:4" ht="17.100000000000001" customHeight="1">
      <c r="B19" s="173"/>
      <c r="C19" s="658"/>
      <c r="D19" s="174"/>
    </row>
    <row r="20" spans="2:4" ht="17.100000000000001" customHeight="1">
      <c r="B20" s="173"/>
      <c r="C20" s="658"/>
      <c r="D20" s="174"/>
    </row>
    <row r="21" spans="2:4" ht="17.100000000000001" customHeight="1">
      <c r="B21" s="173"/>
      <c r="C21" s="658"/>
      <c r="D21" s="174"/>
    </row>
    <row r="22" spans="2:4" ht="17.100000000000001" customHeight="1">
      <c r="B22" s="173"/>
      <c r="C22" s="658"/>
      <c r="D22" s="174"/>
    </row>
    <row r="23" spans="2:4" ht="17.100000000000001" customHeight="1">
      <c r="B23" s="173"/>
      <c r="C23" s="658"/>
      <c r="D23" s="174"/>
    </row>
    <row r="24" spans="2:4" ht="17.100000000000001" customHeight="1">
      <c r="B24" s="173"/>
      <c r="C24" s="658"/>
      <c r="D24" s="174"/>
    </row>
    <row r="25" spans="2:4" ht="17.100000000000001" customHeight="1">
      <c r="B25" s="173"/>
      <c r="C25" s="658"/>
      <c r="D25" s="174"/>
    </row>
    <row r="26" spans="2:4" ht="17.100000000000001" customHeight="1">
      <c r="B26" s="173"/>
      <c r="C26" s="658"/>
      <c r="D26" s="174"/>
    </row>
    <row r="27" spans="2:4" ht="17.100000000000001" customHeight="1">
      <c r="B27" s="173"/>
      <c r="C27" s="658"/>
      <c r="D27" s="174"/>
    </row>
    <row r="28" spans="2:4" ht="17.100000000000001" customHeight="1">
      <c r="B28" s="173"/>
      <c r="C28" s="658"/>
      <c r="D28" s="174"/>
    </row>
  </sheetData>
  <sheetProtection algorithmName="SHA-512" hashValue="+wQhqXjPBwFJh4Ep8/QaMEhETLyX8AUMRsMo9Jc/gnp0LU7BupsXL46/xAs6HD5RFEO9D4YTmk6tER/73FuZZQ==" saltValue="SiOQmIekkFNhgD34/8w7fw==" spinCount="100000" sheet="1" objects="1" scenarios="1" selectLockedCells="1"/>
  <phoneticPr fontId="20"/>
  <dataValidations count="1">
    <dataValidation type="list" allowBlank="1" showInputMessage="1" sqref="B4:B28" xr:uid="{B9322CAE-CA9F-4BB7-9581-508FAA9B38DD}">
      <formula1>"創業,法人設立,休業開始,会社再開,組織変更,事業部の開設,合併,分社,事業譲渡"</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44F-48FB-4B6D-BC53-ECC2F4A655B2}">
  <sheetPr codeName="Sheet8">
    <pageSetUpPr fitToPage="1"/>
  </sheetPr>
  <dimension ref="A1:L43"/>
  <sheetViews>
    <sheetView view="pageBreakPreview" zoomScaleNormal="100" zoomScaleSheetLayoutView="100" workbookViewId="0">
      <selection activeCell="C11" sqref="C11:F11"/>
    </sheetView>
  </sheetViews>
  <sheetFormatPr defaultColWidth="8.85546875" defaultRowHeight="13.5"/>
  <cols>
    <col min="1" max="1" width="21.28515625" style="178" bestFit="1" customWidth="1"/>
    <col min="2" max="2" width="5.5703125" style="178" customWidth="1"/>
    <col min="3" max="3" width="7.28515625" style="178" customWidth="1"/>
    <col min="4" max="4" width="4.7109375" style="178" customWidth="1"/>
    <col min="5" max="5" width="16.28515625" style="178" customWidth="1"/>
    <col min="6" max="6" width="8.5703125" style="178" customWidth="1"/>
    <col min="7" max="7" width="5.140625" style="178" customWidth="1"/>
    <col min="8" max="12" width="8.85546875" style="178"/>
    <col min="13" max="13" width="37.42578125" style="178" customWidth="1"/>
    <col min="14" max="16384" width="8.85546875" style="178"/>
  </cols>
  <sheetData>
    <row r="1" spans="1:12">
      <c r="A1" s="178" t="s">
        <v>439</v>
      </c>
    </row>
    <row r="3" spans="1:12" ht="18.75">
      <c r="A3" s="633" t="s">
        <v>440</v>
      </c>
      <c r="B3" s="633"/>
      <c r="C3" s="633"/>
      <c r="D3" s="633"/>
      <c r="E3" s="633"/>
      <c r="F3" s="633"/>
      <c r="G3" s="633"/>
      <c r="H3" s="633"/>
      <c r="I3" s="633"/>
      <c r="J3" s="633"/>
      <c r="K3" s="633"/>
      <c r="L3" s="179"/>
    </row>
    <row r="7" spans="1:12">
      <c r="A7" s="178" t="s">
        <v>441</v>
      </c>
    </row>
    <row r="9" spans="1:12">
      <c r="A9" s="178" t="s">
        <v>442</v>
      </c>
      <c r="C9" s="635" t="str">
        <f>+IF('申請書（様式１－１）'!V36="","",'申請書（様式１－１）'!V36)</f>
        <v/>
      </c>
      <c r="D9" s="635"/>
      <c r="E9" s="635"/>
      <c r="F9" s="635"/>
      <c r="G9" s="635"/>
      <c r="H9" s="635"/>
      <c r="I9" s="635"/>
      <c r="J9" s="635"/>
      <c r="K9" s="635"/>
    </row>
    <row r="10" spans="1:12">
      <c r="C10" s="635"/>
      <c r="D10" s="635"/>
      <c r="E10" s="635"/>
      <c r="F10" s="635"/>
      <c r="G10" s="635"/>
      <c r="H10" s="635"/>
      <c r="I10" s="635"/>
      <c r="J10" s="635"/>
      <c r="K10" s="635"/>
    </row>
    <row r="11" spans="1:12">
      <c r="A11" s="636" t="s">
        <v>457</v>
      </c>
      <c r="B11" s="636"/>
      <c r="C11" s="634"/>
      <c r="D11" s="634"/>
      <c r="E11" s="634"/>
      <c r="F11" s="634"/>
      <c r="G11" s="178" t="s">
        <v>458</v>
      </c>
    </row>
    <row r="12" spans="1:12">
      <c r="C12" s="632"/>
      <c r="D12" s="632"/>
      <c r="E12" s="632"/>
      <c r="F12" s="632"/>
      <c r="G12" s="632"/>
      <c r="H12" s="632"/>
      <c r="I12" s="632"/>
      <c r="J12" s="632"/>
      <c r="K12" s="632"/>
    </row>
    <row r="13" spans="1:12">
      <c r="A13" s="178" t="s">
        <v>443</v>
      </c>
      <c r="C13" s="632" t="str">
        <f>+IF('申請書（様式１－１）'!V38="","",'申請書（様式１－１）'!V38)</f>
        <v/>
      </c>
      <c r="D13" s="632"/>
      <c r="E13" s="632"/>
      <c r="F13" s="632"/>
      <c r="G13" s="632"/>
      <c r="H13" s="632"/>
      <c r="I13" s="632"/>
      <c r="J13" s="632"/>
      <c r="K13" s="632"/>
    </row>
    <row r="14" spans="1:12">
      <c r="C14" s="180"/>
      <c r="D14" s="180"/>
    </row>
    <row r="19" spans="1:12">
      <c r="A19" s="636" t="s">
        <v>444</v>
      </c>
      <c r="B19" s="636"/>
      <c r="C19" s="636"/>
      <c r="D19" s="636"/>
      <c r="E19" s="636"/>
      <c r="F19" s="636"/>
      <c r="G19" s="636"/>
      <c r="H19" s="636"/>
      <c r="I19" s="636"/>
      <c r="J19" s="636"/>
      <c r="K19" s="636"/>
      <c r="L19" s="181"/>
    </row>
    <row r="20" spans="1:12">
      <c r="A20" s="636" t="s">
        <v>445</v>
      </c>
      <c r="B20" s="636"/>
      <c r="C20" s="636"/>
      <c r="D20" s="636"/>
      <c r="E20" s="636"/>
      <c r="F20" s="636"/>
      <c r="G20" s="636"/>
      <c r="H20" s="636"/>
      <c r="I20" s="636"/>
      <c r="J20" s="636"/>
      <c r="K20" s="636"/>
      <c r="L20" s="181"/>
    </row>
    <row r="24" spans="1:12">
      <c r="A24" s="178" t="s">
        <v>446</v>
      </c>
    </row>
    <row r="26" spans="1:12">
      <c r="A26" s="182" t="s">
        <v>447</v>
      </c>
      <c r="C26" s="632" t="s">
        <v>448</v>
      </c>
      <c r="D26" s="632"/>
      <c r="E26" s="632"/>
      <c r="F26" s="632"/>
      <c r="G26" s="632"/>
      <c r="H26" s="632"/>
      <c r="I26" s="632"/>
      <c r="J26" s="632"/>
      <c r="K26" s="632"/>
    </row>
    <row r="27" spans="1:12">
      <c r="A27" s="182"/>
      <c r="C27" s="632"/>
      <c r="D27" s="632"/>
      <c r="E27" s="632"/>
      <c r="F27" s="632"/>
      <c r="G27" s="632"/>
      <c r="H27" s="632"/>
      <c r="I27" s="632"/>
      <c r="J27" s="632"/>
      <c r="K27" s="632"/>
    </row>
    <row r="28" spans="1:12">
      <c r="A28" s="182" t="s">
        <v>449</v>
      </c>
      <c r="C28" s="632" t="s">
        <v>450</v>
      </c>
      <c r="D28" s="632"/>
      <c r="E28" s="632"/>
      <c r="F28" s="632"/>
      <c r="G28" s="632"/>
      <c r="H28" s="632"/>
      <c r="I28" s="632"/>
      <c r="J28" s="632"/>
      <c r="K28" s="632"/>
    </row>
    <row r="29" spans="1:12">
      <c r="A29" s="182"/>
      <c r="C29" s="632"/>
      <c r="D29" s="632"/>
      <c r="E29" s="632"/>
      <c r="F29" s="632"/>
      <c r="G29" s="632"/>
      <c r="H29" s="632"/>
      <c r="I29" s="632"/>
      <c r="J29" s="632"/>
      <c r="K29" s="632"/>
    </row>
    <row r="30" spans="1:12">
      <c r="A30" s="182" t="s">
        <v>451</v>
      </c>
      <c r="C30" s="632" t="s">
        <v>452</v>
      </c>
      <c r="D30" s="632"/>
      <c r="E30" s="632"/>
      <c r="F30" s="632"/>
      <c r="G30" s="632"/>
      <c r="H30" s="632"/>
      <c r="I30" s="632"/>
      <c r="J30" s="632"/>
      <c r="K30" s="632"/>
    </row>
    <row r="31" spans="1:12">
      <c r="A31" s="182"/>
      <c r="C31" s="632"/>
      <c r="D31" s="632"/>
      <c r="E31" s="632"/>
      <c r="F31" s="632"/>
      <c r="G31" s="632"/>
      <c r="H31" s="632"/>
      <c r="I31" s="632"/>
      <c r="J31" s="632"/>
      <c r="K31" s="632"/>
    </row>
    <row r="32" spans="1:12">
      <c r="A32" s="182"/>
      <c r="C32" s="632"/>
      <c r="D32" s="632"/>
      <c r="E32" s="632"/>
      <c r="F32" s="632"/>
      <c r="G32" s="632"/>
      <c r="H32" s="632"/>
      <c r="I32" s="632"/>
      <c r="J32" s="632"/>
      <c r="K32" s="632"/>
    </row>
    <row r="33" spans="1:11">
      <c r="A33" s="182"/>
      <c r="C33" s="632"/>
      <c r="D33" s="632"/>
      <c r="E33" s="632"/>
      <c r="F33" s="632"/>
      <c r="G33" s="632"/>
      <c r="H33" s="632"/>
      <c r="I33" s="632"/>
      <c r="J33" s="632"/>
      <c r="K33" s="632"/>
    </row>
    <row r="34" spans="1:11">
      <c r="A34" s="182"/>
      <c r="C34" s="632"/>
      <c r="D34" s="632"/>
      <c r="E34" s="632"/>
      <c r="F34" s="632"/>
      <c r="G34" s="632"/>
      <c r="H34" s="632"/>
      <c r="I34" s="632"/>
      <c r="J34" s="632"/>
      <c r="K34" s="632"/>
    </row>
    <row r="35" spans="1:11">
      <c r="B35" s="178" t="s">
        <v>470</v>
      </c>
      <c r="C35" s="223"/>
      <c r="D35" s="178" t="s">
        <v>471</v>
      </c>
      <c r="E35" s="223"/>
      <c r="F35" s="178" t="s">
        <v>472</v>
      </c>
      <c r="G35" s="223"/>
      <c r="H35" s="178" t="s">
        <v>473</v>
      </c>
    </row>
    <row r="37" spans="1:11">
      <c r="E37" s="178" t="s">
        <v>453</v>
      </c>
    </row>
    <row r="39" spans="1:11">
      <c r="E39" s="178" t="s">
        <v>442</v>
      </c>
      <c r="F39" s="637" t="str">
        <f>IF('申請書（様式１－１）'!H16="","",'申請書（様式１－１）'!H16&amp;'申請書（様式１－１）'!Y16)</f>
        <v/>
      </c>
      <c r="G39" s="637"/>
      <c r="H39" s="637"/>
      <c r="I39" s="637"/>
      <c r="J39" s="637"/>
      <c r="K39" s="637"/>
    </row>
    <row r="40" spans="1:11">
      <c r="F40" s="637"/>
      <c r="G40" s="637"/>
      <c r="H40" s="637"/>
      <c r="I40" s="637"/>
      <c r="J40" s="637"/>
      <c r="K40" s="637"/>
    </row>
    <row r="41" spans="1:11">
      <c r="E41" s="178" t="s">
        <v>454</v>
      </c>
      <c r="F41" s="637" t="str">
        <f>+IF('申請書（様式１－１）'!H20="","",'申請書（様式１－１）'!H20)</f>
        <v/>
      </c>
      <c r="G41" s="637"/>
      <c r="H41" s="637"/>
      <c r="I41" s="637"/>
      <c r="J41" s="637"/>
      <c r="K41" s="637"/>
    </row>
    <row r="42" spans="1:11">
      <c r="F42" s="637"/>
      <c r="G42" s="637"/>
      <c r="H42" s="637"/>
      <c r="I42" s="637"/>
      <c r="J42" s="637"/>
      <c r="K42" s="637"/>
    </row>
    <row r="43" spans="1:11">
      <c r="E43" s="178" t="s">
        <v>455</v>
      </c>
      <c r="F43" s="635" t="str">
        <f>+IF('申請書（様式１－１）'!H26="","",'申請書（様式１－１）'!H26)</f>
        <v/>
      </c>
      <c r="G43" s="635"/>
      <c r="H43" s="635"/>
      <c r="I43" s="635"/>
      <c r="J43" s="635"/>
      <c r="K43" s="635"/>
    </row>
  </sheetData>
  <sheetProtection algorithmName="SHA-512" hashValue="tNgsb6ZOJTzdkcb1eynAp02K4TVm99fo20T/+smAbAF9b7mjURhqRdiESbzKNtvuVknzzD7IqNGJ0Y4/n7EioQ==" saltValue="XSPeYf8qL1YtXHzQeogx0A==" spinCount="100000" sheet="1" objects="1" scenarios="1" selectLockedCells="1"/>
  <mergeCells count="20">
    <mergeCell ref="C31:K31"/>
    <mergeCell ref="C32:K32"/>
    <mergeCell ref="C33:K33"/>
    <mergeCell ref="C34:K34"/>
    <mergeCell ref="F43:K43"/>
    <mergeCell ref="F41:K42"/>
    <mergeCell ref="F39:K40"/>
    <mergeCell ref="C30:K30"/>
    <mergeCell ref="C29:K29"/>
    <mergeCell ref="A3:K3"/>
    <mergeCell ref="C11:F11"/>
    <mergeCell ref="C12:K12"/>
    <mergeCell ref="C13:K13"/>
    <mergeCell ref="C9:K10"/>
    <mergeCell ref="A19:K19"/>
    <mergeCell ref="A20:K20"/>
    <mergeCell ref="C26:K26"/>
    <mergeCell ref="C27:K27"/>
    <mergeCell ref="C28:K28"/>
    <mergeCell ref="A11:B11"/>
  </mergeCells>
  <phoneticPr fontId="20"/>
  <printOptions horizontalCentered="1"/>
  <pageMargins left="0.25" right="0.25" top="0.75" bottom="0.75" header="0.3" footer="0.3"/>
  <pageSetup paperSize="9" orientation="portrait" r:id="rId1"/>
  <headerFooter alignWithMargins="0"/>
  <ignoredErrors>
    <ignoredError sqref="A26 A28 A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J44"/>
  <sheetViews>
    <sheetView view="pageBreakPreview" zoomScaleNormal="100" zoomScaleSheetLayoutView="100" workbookViewId="0"/>
  </sheetViews>
  <sheetFormatPr defaultColWidth="9.140625" defaultRowHeight="13.5"/>
  <cols>
    <col min="1" max="1" width="10.7109375" style="124" customWidth="1"/>
    <col min="2" max="2" width="0.85546875" style="124" customWidth="1"/>
    <col min="3" max="8" width="8.140625" style="124" customWidth="1"/>
    <col min="9" max="9" width="0.85546875" style="124" customWidth="1"/>
    <col min="10" max="10" width="10.7109375" style="124" customWidth="1"/>
    <col min="11" max="16384" width="9.140625" style="124"/>
  </cols>
  <sheetData>
    <row r="1" spans="1:10">
      <c r="A1" s="124" t="s">
        <v>456</v>
      </c>
    </row>
    <row r="2" spans="1:10">
      <c r="A2" s="639" t="s">
        <v>564</v>
      </c>
      <c r="B2" s="639"/>
      <c r="C2" s="639"/>
      <c r="D2" s="639"/>
      <c r="E2" s="639"/>
      <c r="F2" s="639"/>
      <c r="G2" s="639"/>
      <c r="H2" s="639"/>
      <c r="I2" s="639"/>
      <c r="J2" s="639"/>
    </row>
    <row r="4" spans="1:10">
      <c r="A4" s="640" t="s">
        <v>565</v>
      </c>
      <c r="B4" s="640"/>
      <c r="C4" s="640"/>
      <c r="D4" s="640"/>
      <c r="E4" s="640"/>
      <c r="F4" s="640"/>
      <c r="G4" s="640"/>
      <c r="H4" s="640"/>
      <c r="I4" s="640"/>
      <c r="J4" s="640"/>
    </row>
    <row r="5" spans="1:10">
      <c r="A5" s="640" t="s">
        <v>566</v>
      </c>
      <c r="B5" s="640"/>
      <c r="C5" s="640"/>
      <c r="D5" s="640"/>
      <c r="E5" s="640"/>
      <c r="F5" s="640"/>
      <c r="G5" s="640"/>
      <c r="H5" s="640"/>
      <c r="I5" s="640"/>
      <c r="J5" s="640"/>
    </row>
    <row r="6" spans="1:10">
      <c r="A6" s="640" t="s">
        <v>567</v>
      </c>
      <c r="B6" s="640"/>
      <c r="C6" s="640"/>
      <c r="D6" s="640"/>
      <c r="E6" s="640"/>
      <c r="F6" s="640"/>
      <c r="G6" s="640"/>
      <c r="H6" s="640"/>
      <c r="I6" s="640"/>
      <c r="J6" s="640"/>
    </row>
    <row r="7" spans="1:10">
      <c r="A7" s="640" t="s">
        <v>568</v>
      </c>
      <c r="B7" s="640"/>
      <c r="C7" s="640"/>
      <c r="D7" s="640"/>
      <c r="E7" s="640"/>
      <c r="F7" s="640"/>
      <c r="G7" s="640"/>
      <c r="H7" s="640"/>
      <c r="I7" s="640"/>
      <c r="J7" s="640"/>
    </row>
    <row r="8" spans="1:10">
      <c r="A8" s="640" t="s">
        <v>569</v>
      </c>
      <c r="B8" s="640"/>
      <c r="C8" s="640"/>
      <c r="D8" s="640"/>
      <c r="E8" s="640"/>
      <c r="F8" s="640"/>
      <c r="G8" s="640"/>
      <c r="H8" s="640"/>
      <c r="I8" s="640"/>
      <c r="J8" s="640"/>
    </row>
    <row r="9" spans="1:10">
      <c r="A9" s="640" t="s">
        <v>570</v>
      </c>
      <c r="B9" s="640"/>
      <c r="C9" s="640"/>
      <c r="D9" s="640"/>
      <c r="E9" s="640"/>
      <c r="F9" s="640"/>
      <c r="G9" s="640"/>
      <c r="H9" s="640"/>
      <c r="I9" s="640"/>
      <c r="J9" s="640"/>
    </row>
    <row r="10" spans="1:10">
      <c r="A10" s="646" t="s">
        <v>571</v>
      </c>
      <c r="B10" s="646"/>
      <c r="C10" s="646"/>
      <c r="D10" s="646"/>
      <c r="E10" s="646"/>
      <c r="F10" s="646"/>
      <c r="G10" s="646"/>
      <c r="H10" s="646"/>
      <c r="I10" s="646"/>
      <c r="J10" s="646"/>
    </row>
    <row r="11" spans="1:10">
      <c r="A11" s="646" t="s">
        <v>572</v>
      </c>
      <c r="B11" s="646"/>
      <c r="C11" s="646"/>
      <c r="D11" s="646"/>
      <c r="E11" s="646"/>
      <c r="F11" s="646"/>
      <c r="G11" s="646"/>
      <c r="H11" s="646"/>
      <c r="I11" s="646"/>
      <c r="J11" s="646"/>
    </row>
    <row r="13" spans="1:10">
      <c r="A13" s="638" t="s">
        <v>337</v>
      </c>
      <c r="B13" s="638"/>
      <c r="C13" s="638"/>
      <c r="D13" s="638"/>
      <c r="E13" s="638"/>
      <c r="F13" s="638"/>
      <c r="G13" s="638"/>
      <c r="H13" s="638"/>
      <c r="I13" s="638"/>
      <c r="J13" s="638"/>
    </row>
    <row r="14" spans="1:10" ht="9" customHeight="1">
      <c r="B14" s="125"/>
      <c r="C14" s="126"/>
      <c r="D14" s="126"/>
      <c r="E14" s="126"/>
      <c r="F14" s="126"/>
      <c r="G14" s="126"/>
      <c r="H14" s="126"/>
      <c r="I14" s="127"/>
    </row>
    <row r="15" spans="1:10">
      <c r="A15" s="641" t="s">
        <v>341</v>
      </c>
      <c r="B15" s="128"/>
      <c r="C15" s="129" t="s">
        <v>342</v>
      </c>
      <c r="D15" s="130"/>
      <c r="E15" s="130"/>
      <c r="F15" s="130"/>
      <c r="G15" s="130"/>
      <c r="H15" s="130"/>
      <c r="I15" s="130"/>
      <c r="J15" s="642" t="s">
        <v>341</v>
      </c>
    </row>
    <row r="16" spans="1:10">
      <c r="A16" s="641"/>
      <c r="C16" s="130"/>
      <c r="D16" s="130"/>
      <c r="E16" s="130"/>
      <c r="F16" s="130"/>
      <c r="G16" s="130"/>
      <c r="H16" s="130"/>
      <c r="I16" s="130"/>
      <c r="J16" s="642"/>
    </row>
    <row r="17" spans="1:10" ht="14.25">
      <c r="A17" s="641"/>
      <c r="C17" s="131" t="s">
        <v>338</v>
      </c>
      <c r="D17" s="131"/>
      <c r="E17" s="131"/>
      <c r="F17" s="131"/>
      <c r="G17" s="131"/>
      <c r="H17" s="131"/>
      <c r="I17" s="130"/>
      <c r="J17" s="642"/>
    </row>
    <row r="18" spans="1:10">
      <c r="A18" s="641"/>
      <c r="C18" s="130"/>
      <c r="D18" s="130"/>
      <c r="E18" s="130"/>
      <c r="F18" s="130"/>
      <c r="G18" s="130"/>
      <c r="H18" s="130"/>
      <c r="I18" s="130"/>
      <c r="J18" s="642"/>
    </row>
    <row r="19" spans="1:10">
      <c r="A19" s="641"/>
      <c r="C19" s="132" t="s">
        <v>339</v>
      </c>
      <c r="D19" s="132"/>
      <c r="E19" s="132"/>
      <c r="F19" s="132"/>
      <c r="G19" s="132"/>
      <c r="H19" s="133" t="s">
        <v>350</v>
      </c>
      <c r="I19" s="130"/>
      <c r="J19" s="642"/>
    </row>
    <row r="20" spans="1:10">
      <c r="A20" s="641"/>
      <c r="C20" s="130"/>
      <c r="D20" s="130"/>
      <c r="E20" s="130"/>
      <c r="F20" s="130"/>
      <c r="G20" s="130"/>
      <c r="H20" s="130"/>
      <c r="I20" s="130"/>
      <c r="J20" s="642"/>
    </row>
    <row r="21" spans="1:10">
      <c r="A21" s="641"/>
      <c r="C21" s="644" t="s">
        <v>343</v>
      </c>
      <c r="D21" s="644"/>
      <c r="E21" s="645" t="str">
        <f>+IF('申請書（様式１－１）'!H20="","",'申請書（様式１－１）'!H20)</f>
        <v/>
      </c>
      <c r="F21" s="645"/>
      <c r="G21" s="645"/>
      <c r="H21" s="133" t="s">
        <v>344</v>
      </c>
      <c r="I21" s="130"/>
      <c r="J21" s="642"/>
    </row>
    <row r="22" spans="1:10">
      <c r="A22" s="641"/>
      <c r="C22" s="130"/>
      <c r="D22" s="130"/>
      <c r="E22" s="130"/>
      <c r="F22" s="130"/>
      <c r="G22" s="130"/>
      <c r="H22" s="130"/>
      <c r="I22" s="130"/>
      <c r="J22" s="642"/>
    </row>
    <row r="23" spans="1:10">
      <c r="A23" s="641"/>
      <c r="C23" s="130" t="s">
        <v>340</v>
      </c>
      <c r="D23" s="130"/>
      <c r="E23" s="130"/>
      <c r="F23" s="130"/>
      <c r="G23" s="130"/>
      <c r="H23" s="130"/>
      <c r="I23" s="130"/>
      <c r="J23" s="642"/>
    </row>
    <row r="24" spans="1:10" ht="13.5" customHeight="1">
      <c r="A24" s="641"/>
      <c r="C24" s="643" t="s">
        <v>345</v>
      </c>
      <c r="D24" s="643"/>
      <c r="E24" s="643"/>
      <c r="F24" s="643"/>
      <c r="G24" s="643"/>
      <c r="H24" s="643"/>
      <c r="I24" s="130"/>
      <c r="J24" s="642"/>
    </row>
    <row r="25" spans="1:10">
      <c r="A25" s="641"/>
      <c r="C25" s="643"/>
      <c r="D25" s="643"/>
      <c r="E25" s="643"/>
      <c r="F25" s="643"/>
      <c r="G25" s="643"/>
      <c r="H25" s="643"/>
      <c r="I25" s="130"/>
      <c r="J25" s="642"/>
    </row>
    <row r="26" spans="1:10">
      <c r="A26" s="641"/>
      <c r="C26" s="130"/>
      <c r="D26" s="130"/>
      <c r="E26" s="130"/>
      <c r="F26" s="130"/>
      <c r="G26" s="130"/>
      <c r="H26" s="130"/>
      <c r="I26" s="130"/>
      <c r="J26" s="642"/>
    </row>
    <row r="27" spans="1:10">
      <c r="A27" s="641"/>
      <c r="C27" s="130"/>
      <c r="D27" s="130"/>
      <c r="E27" s="130"/>
      <c r="F27" s="130"/>
      <c r="G27" s="130"/>
      <c r="H27" s="130"/>
      <c r="I27" s="130"/>
      <c r="J27" s="642"/>
    </row>
    <row r="28" spans="1:10">
      <c r="A28" s="641"/>
      <c r="C28" s="130"/>
      <c r="D28" s="130"/>
      <c r="E28" s="130"/>
      <c r="F28" s="130"/>
      <c r="G28" s="130"/>
      <c r="H28" s="130"/>
      <c r="I28" s="130"/>
      <c r="J28" s="642"/>
    </row>
    <row r="29" spans="1:10">
      <c r="A29" s="641"/>
      <c r="C29" s="130"/>
      <c r="D29" s="130"/>
      <c r="E29" s="130"/>
      <c r="F29" s="130"/>
      <c r="G29" s="130"/>
      <c r="H29" s="130"/>
      <c r="I29" s="130"/>
      <c r="J29" s="642"/>
    </row>
    <row r="30" spans="1:10">
      <c r="A30" s="641"/>
      <c r="C30" s="130"/>
      <c r="D30" s="130"/>
      <c r="E30" s="130"/>
      <c r="F30" s="130"/>
      <c r="G30" s="130"/>
      <c r="H30" s="130"/>
      <c r="I30" s="130"/>
      <c r="J30" s="642"/>
    </row>
    <row r="31" spans="1:10">
      <c r="A31" s="641"/>
      <c r="C31" s="130"/>
      <c r="D31" s="130"/>
      <c r="E31" s="130"/>
      <c r="F31" s="130"/>
      <c r="G31" s="130"/>
      <c r="H31" s="130"/>
      <c r="I31" s="130"/>
      <c r="J31" s="642"/>
    </row>
    <row r="32" spans="1:10">
      <c r="A32" s="641"/>
      <c r="C32" s="130"/>
      <c r="D32" s="130"/>
      <c r="E32" s="130"/>
      <c r="F32" s="130"/>
      <c r="G32" s="130"/>
      <c r="H32" s="130"/>
      <c r="I32" s="130"/>
      <c r="J32" s="642"/>
    </row>
    <row r="33" spans="1:10">
      <c r="A33" s="641"/>
      <c r="C33" s="130"/>
      <c r="D33" s="130"/>
      <c r="E33" s="130"/>
      <c r="F33" s="130"/>
      <c r="G33" s="130"/>
      <c r="H33" s="130"/>
      <c r="I33" s="130"/>
      <c r="J33" s="642"/>
    </row>
    <row r="34" spans="1:10">
      <c r="A34" s="641"/>
      <c r="C34" s="130"/>
      <c r="D34" s="130"/>
      <c r="E34" s="130"/>
      <c r="F34" s="130"/>
      <c r="G34" s="130"/>
      <c r="H34" s="130"/>
      <c r="I34" s="130"/>
      <c r="J34" s="642"/>
    </row>
    <row r="35" spans="1:10">
      <c r="A35" s="641"/>
      <c r="C35" s="130"/>
      <c r="D35" s="130"/>
      <c r="E35" s="130"/>
      <c r="F35" s="130"/>
      <c r="G35" s="130"/>
      <c r="H35" s="130"/>
      <c r="I35" s="130"/>
      <c r="J35" s="642"/>
    </row>
    <row r="36" spans="1:10">
      <c r="A36" s="641"/>
      <c r="C36" s="130"/>
      <c r="D36" s="130"/>
      <c r="E36" s="130"/>
      <c r="F36" s="130"/>
      <c r="G36" s="130"/>
      <c r="H36" s="130"/>
      <c r="I36" s="130"/>
      <c r="J36" s="642"/>
    </row>
    <row r="37" spans="1:10">
      <c r="A37" s="641"/>
      <c r="C37" s="130"/>
      <c r="D37" s="130"/>
      <c r="E37" s="130"/>
      <c r="F37" s="130"/>
      <c r="G37" s="130"/>
      <c r="H37" s="130"/>
      <c r="I37" s="130"/>
      <c r="J37" s="642"/>
    </row>
    <row r="38" spans="1:10">
      <c r="A38" s="641"/>
      <c r="C38" s="130"/>
      <c r="D38" s="130"/>
      <c r="E38" s="130"/>
      <c r="F38" s="130"/>
      <c r="G38" s="130"/>
      <c r="H38" s="130"/>
      <c r="I38" s="130"/>
      <c r="J38" s="642"/>
    </row>
    <row r="39" spans="1:10">
      <c r="A39" s="641"/>
      <c r="C39" s="130"/>
      <c r="D39" s="130"/>
      <c r="E39" s="130"/>
      <c r="F39" s="130"/>
      <c r="G39" s="130"/>
      <c r="H39" s="130"/>
      <c r="I39" s="130"/>
      <c r="J39" s="642"/>
    </row>
    <row r="40" spans="1:10">
      <c r="A40" s="641"/>
      <c r="C40" s="130"/>
      <c r="D40" s="130"/>
      <c r="E40" s="130"/>
      <c r="F40" s="130"/>
      <c r="G40" s="130"/>
      <c r="H40" s="130"/>
      <c r="I40" s="130"/>
      <c r="J40" s="642"/>
    </row>
    <row r="41" spans="1:10">
      <c r="A41" s="641"/>
      <c r="C41" s="130"/>
      <c r="D41" s="130"/>
      <c r="E41" s="130"/>
      <c r="F41" s="130"/>
      <c r="G41" s="130"/>
      <c r="H41" s="130"/>
      <c r="I41" s="130"/>
      <c r="J41" s="642"/>
    </row>
    <row r="42" spans="1:10">
      <c r="A42" s="641"/>
      <c r="B42" s="128"/>
      <c r="C42" s="130"/>
      <c r="D42" s="130"/>
      <c r="E42" s="130"/>
      <c r="F42" s="130"/>
      <c r="G42" s="130"/>
      <c r="H42" s="130"/>
      <c r="I42" s="130"/>
      <c r="J42" s="642"/>
    </row>
    <row r="43" spans="1:10" ht="9" customHeight="1">
      <c r="B43" s="134"/>
      <c r="C43" s="135"/>
      <c r="D43" s="135"/>
      <c r="E43" s="135"/>
      <c r="F43" s="135"/>
      <c r="G43" s="135"/>
      <c r="H43" s="135"/>
      <c r="I43" s="136"/>
    </row>
    <row r="44" spans="1:10">
      <c r="A44" s="638" t="s">
        <v>337</v>
      </c>
      <c r="B44" s="638"/>
      <c r="C44" s="638"/>
      <c r="D44" s="638"/>
      <c r="E44" s="638"/>
      <c r="F44" s="638"/>
      <c r="G44" s="638"/>
      <c r="H44" s="638"/>
      <c r="I44" s="638"/>
      <c r="J44" s="638"/>
    </row>
  </sheetData>
  <sheetProtection algorithmName="SHA-512" hashValue="+78xPPkaEEt/ObDtahTESUAuXyZr7l/9XkshIbZ2ytzMpXa5/6eVwY3vHiPuxW0wilFPhg1LqwbDUCqD7cvpUQ==" saltValue="DGu+kZ6UPyo5MAHVCd5EcQ==" spinCount="100000" sheet="1" objects="1" scenarios="1" selectLockedCells="1"/>
  <mergeCells count="16">
    <mergeCell ref="A44:J44"/>
    <mergeCell ref="A2:J2"/>
    <mergeCell ref="A4:J4"/>
    <mergeCell ref="A6:J6"/>
    <mergeCell ref="A7:J7"/>
    <mergeCell ref="A5:J5"/>
    <mergeCell ref="A8:J8"/>
    <mergeCell ref="A13:J13"/>
    <mergeCell ref="A15:A42"/>
    <mergeCell ref="J15:J42"/>
    <mergeCell ref="C24:H25"/>
    <mergeCell ref="C21:D21"/>
    <mergeCell ref="E21:G21"/>
    <mergeCell ref="A9:J9"/>
    <mergeCell ref="A10:J10"/>
    <mergeCell ref="A11:J11"/>
  </mergeCells>
  <phoneticPr fontId="20"/>
  <printOptions horizontalCentered="1"/>
  <pageMargins left="0.70866141732283472" right="0.70866141732283472" top="1.3385826771653544" bottom="0.74803149606299213" header="0.31496062992125984" footer="0.31496062992125984"/>
  <pageSetup paperSize="9" orientation="portrait" r:id="rId1"/>
  <headerFooter>
    <firstHeader>&amp;R【機密性２】</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A00FD6-7D07-4C09-8EA6-8EAFCCDAA892}">
  <ds:schemaRefs>
    <ds:schemaRef ds:uri="cb9a9bc6-0ff4-4e7c-9400-dee301e220b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c59209e-1603-43c7-87d6-8f7787bb9a8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51EC18F-D7F5-460C-B1E9-88C562010C85}">
  <ds:schemaRefs>
    <ds:schemaRef ds:uri="http://schemas.microsoft.com/sharepoint/v3/contenttype/forms"/>
  </ds:schemaRefs>
</ds:datastoreItem>
</file>

<file path=customXml/itemProps3.xml><?xml version="1.0" encoding="utf-8"?>
<ds:datastoreItem xmlns:ds="http://schemas.openxmlformats.org/officeDocument/2006/customXml" ds:itemID="{FD9FD32A-C9C3-437B-A3A0-8201F502A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申請書（様式１－１）</vt:lpstr>
      <vt:lpstr>実績高（様式１－２）</vt:lpstr>
      <vt:lpstr>実績高（様式１－２）※選択品目が19以上の場合のみ使用</vt:lpstr>
      <vt:lpstr>自己資本等（様式１－３）</vt:lpstr>
      <vt:lpstr>営業所一覧表（付表）</vt:lpstr>
      <vt:lpstr>営業品目一覧（様式２）</vt:lpstr>
      <vt:lpstr>営業経歴書（様式３）</vt:lpstr>
      <vt:lpstr>委任状（様式４）</vt:lpstr>
      <vt:lpstr>【郵送受付用】受理票（物品）（様式５）</vt:lpstr>
      <vt:lpstr>プルダウン</vt:lpstr>
      <vt:lpstr>'【郵送受付用】受理票（物品）（様式５）'!Print_Area</vt:lpstr>
      <vt:lpstr>'委任状（様式４）'!Print_Area</vt:lpstr>
      <vt:lpstr>'営業経歴書（様式３）'!Print_Area</vt:lpstr>
      <vt:lpstr>'営業所一覧表（付表）'!Print_Area</vt:lpstr>
      <vt:lpstr>'営業品目一覧（様式２）'!Print_Area</vt:lpstr>
      <vt:lpstr>'自己資本等（様式１－３）'!Print_Area</vt:lpstr>
      <vt:lpstr>'実績高（様式１－２）'!Print_Area</vt:lpstr>
      <vt:lpstr>'実績高（様式１－２）※選択品目が19以上の場合のみ使用'!Print_Area</vt:lpstr>
      <vt:lpstr>'申請書（様式１－１）'!Print_Area</vt:lpstr>
      <vt:lpstr>'営業経歴書（様式３）'!Print_Titles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2022-10-24T09:28:49Z</dcterms:created>
  <dcterms:modified xsi:type="dcterms:W3CDTF">2024-11-12T07:35:42Z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0x010100F82C4E045491434B85BA8DD25351DCD4</vt:lpwstr>
  </property>
</Properties>
</file>